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/>
  </bookViews>
  <sheets>
    <sheet name="Feuil1" sheetId="1" r:id="rId1"/>
    <sheet name="Feuil2" sheetId="2" r:id="rId2"/>
    <sheet name="Feuil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7" i="1" l="1"/>
  <c r="E151" i="1"/>
  <c r="E147" i="1"/>
  <c r="E159" i="1"/>
  <c r="E158" i="1"/>
  <c r="E157" i="1"/>
  <c r="E156" i="1"/>
  <c r="E155" i="1"/>
  <c r="E137" i="1"/>
  <c r="E136" i="1"/>
  <c r="E135" i="1"/>
  <c r="E134" i="1"/>
  <c r="E131" i="1"/>
  <c r="E130" i="1"/>
  <c r="E129" i="1"/>
  <c r="E128" i="1"/>
  <c r="E127" i="1"/>
  <c r="E124" i="1"/>
  <c r="E100" i="1"/>
  <c r="E99" i="1"/>
  <c r="E98" i="1"/>
  <c r="E97" i="1"/>
  <c r="E96" i="1"/>
  <c r="E92" i="1"/>
  <c r="E88" i="1"/>
  <c r="E87" i="1"/>
  <c r="E86" i="1"/>
  <c r="E85" i="1"/>
  <c r="E80" i="1"/>
  <c r="E79" i="1"/>
  <c r="E78" i="1"/>
  <c r="E77" i="1"/>
  <c r="E70" i="1"/>
  <c r="E69" i="1"/>
  <c r="E66" i="1"/>
  <c r="E65" i="1"/>
  <c r="E64" i="1"/>
  <c r="E57" i="1"/>
  <c r="E56" i="1"/>
  <c r="E55" i="1"/>
  <c r="E49" i="1"/>
  <c r="E48" i="1"/>
  <c r="E47" i="1"/>
  <c r="E46" i="1"/>
  <c r="E45" i="1"/>
  <c r="E44" i="1"/>
  <c r="E43" i="1"/>
  <c r="E42" i="1"/>
  <c r="E39" i="1"/>
  <c r="E38" i="1"/>
  <c r="E37" i="1"/>
  <c r="E36" i="1"/>
  <c r="E35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6" i="1"/>
  <c r="E15" i="1"/>
  <c r="E14" i="1"/>
  <c r="E13" i="1"/>
  <c r="E126" i="1"/>
  <c r="E133" i="1"/>
  <c r="E140" i="1"/>
  <c r="E122" i="1"/>
  <c r="E145" i="1"/>
  <c r="E153" i="1"/>
  <c r="E161" i="1"/>
  <c r="E18" i="1"/>
  <c r="E33" i="1"/>
  <c r="E40" i="1"/>
  <c r="E50" i="1"/>
  <c r="E10" i="1"/>
  <c r="E67" i="1"/>
  <c r="E71" i="1"/>
  <c r="E52" i="1"/>
  <c r="E81" i="1"/>
  <c r="E89" i="1"/>
  <c r="E73" i="1"/>
  <c r="E94" i="1"/>
  <c r="E102" i="1"/>
  <c r="E164" i="1"/>
  <c r="I147" i="1"/>
  <c r="H147" i="1"/>
  <c r="F140" i="1"/>
  <c r="F122" i="1"/>
  <c r="I153" i="1"/>
  <c r="H153" i="1"/>
  <c r="G153" i="1"/>
  <c r="F153" i="1"/>
  <c r="D153" i="1"/>
  <c r="C153" i="1"/>
  <c r="D126" i="1"/>
  <c r="D133" i="1"/>
  <c r="D122" i="1"/>
  <c r="I40" i="1"/>
  <c r="H40" i="1"/>
  <c r="G40" i="1"/>
  <c r="F40" i="1"/>
  <c r="C40" i="1"/>
  <c r="D40" i="1"/>
  <c r="I94" i="1"/>
  <c r="H94" i="1"/>
  <c r="G94" i="1"/>
  <c r="F94" i="1"/>
  <c r="D94" i="1"/>
  <c r="C94" i="1"/>
  <c r="I67" i="1"/>
  <c r="H67" i="1"/>
  <c r="G67" i="1"/>
  <c r="F67" i="1"/>
  <c r="D67" i="1"/>
  <c r="C67" i="1"/>
  <c r="H126" i="1"/>
  <c r="H133" i="1"/>
  <c r="H140" i="1"/>
  <c r="H122" i="1"/>
  <c r="H145" i="1"/>
  <c r="H161" i="1"/>
  <c r="H18" i="1"/>
  <c r="H33" i="1"/>
  <c r="H50" i="1"/>
  <c r="H10" i="1"/>
  <c r="H71" i="1"/>
  <c r="H52" i="1"/>
  <c r="H73" i="1"/>
  <c r="H102" i="1"/>
  <c r="H164" i="1"/>
  <c r="G126" i="1"/>
  <c r="G133" i="1"/>
  <c r="G140" i="1"/>
  <c r="G122" i="1"/>
  <c r="G145" i="1"/>
  <c r="G161" i="1"/>
  <c r="G18" i="1"/>
  <c r="G33" i="1"/>
  <c r="G50" i="1"/>
  <c r="G10" i="1"/>
  <c r="G71" i="1"/>
  <c r="G52" i="1"/>
  <c r="G73" i="1"/>
  <c r="G102" i="1"/>
  <c r="G164" i="1"/>
  <c r="I126" i="1"/>
  <c r="F126" i="1"/>
  <c r="C126" i="1"/>
  <c r="I133" i="1"/>
  <c r="I140" i="1"/>
  <c r="I122" i="1"/>
  <c r="I145" i="1"/>
  <c r="I161" i="1"/>
  <c r="I18" i="1"/>
  <c r="I33" i="1"/>
  <c r="I50" i="1"/>
  <c r="I10" i="1"/>
  <c r="I71" i="1"/>
  <c r="I52" i="1"/>
  <c r="I73" i="1"/>
  <c r="I102" i="1"/>
  <c r="I164" i="1"/>
  <c r="F71" i="1"/>
  <c r="F52" i="1"/>
  <c r="D71" i="1"/>
  <c r="D52" i="1"/>
  <c r="F18" i="1"/>
  <c r="F33" i="1"/>
  <c r="F50" i="1"/>
  <c r="F10" i="1"/>
  <c r="F81" i="1"/>
  <c r="F89" i="1"/>
  <c r="F73" i="1"/>
  <c r="F102" i="1"/>
  <c r="D18" i="1"/>
  <c r="D33" i="1"/>
  <c r="D50" i="1"/>
  <c r="D10" i="1"/>
  <c r="D81" i="1"/>
  <c r="D89" i="1"/>
  <c r="D73" i="1"/>
  <c r="D102" i="1"/>
  <c r="C71" i="1"/>
  <c r="C52" i="1"/>
  <c r="C18" i="1"/>
  <c r="C33" i="1"/>
  <c r="C50" i="1"/>
  <c r="C10" i="1"/>
  <c r="C81" i="1"/>
  <c r="C89" i="1"/>
  <c r="C73" i="1"/>
  <c r="C102" i="1"/>
  <c r="F133" i="1"/>
  <c r="F145" i="1"/>
  <c r="F161" i="1"/>
  <c r="F164" i="1"/>
  <c r="D140" i="1"/>
  <c r="D147" i="1"/>
  <c r="D145" i="1"/>
  <c r="D161" i="1"/>
  <c r="C133" i="1"/>
  <c r="C140" i="1"/>
  <c r="C122" i="1"/>
  <c r="C147" i="1"/>
  <c r="C145" i="1"/>
  <c r="C161" i="1"/>
  <c r="C164" i="1"/>
  <c r="D164" i="1"/>
</calcChain>
</file>

<file path=xl/sharedStrings.xml><?xml version="1.0" encoding="utf-8"?>
<sst xmlns="http://schemas.openxmlformats.org/spreadsheetml/2006/main" count="168" uniqueCount="109">
  <si>
    <t>Gen. Adm. &amp; Establishmt. Services</t>
  </si>
  <si>
    <t>A</t>
  </si>
  <si>
    <t>Personnel costs</t>
  </si>
  <si>
    <t>Administrative staff, net &amp; welfare costs: (12 months)</t>
  </si>
  <si>
    <t>Interns</t>
  </si>
  <si>
    <t xml:space="preserve">sub total A  </t>
  </si>
  <si>
    <t>B</t>
  </si>
  <si>
    <t>Accounting</t>
  </si>
  <si>
    <t>Photocopies</t>
  </si>
  <si>
    <t>Office supplies</t>
  </si>
  <si>
    <t>Printing</t>
  </si>
  <si>
    <t>Various</t>
  </si>
  <si>
    <t xml:space="preserve">sub total B  </t>
  </si>
  <si>
    <t>C</t>
  </si>
  <si>
    <t>Projects</t>
  </si>
  <si>
    <t xml:space="preserve">sub total C  </t>
  </si>
  <si>
    <t>D</t>
  </si>
  <si>
    <t>Services &amp; Taxes</t>
  </si>
  <si>
    <t>Repairs &amp; maintenance</t>
  </si>
  <si>
    <t>Office rental</t>
  </si>
  <si>
    <t>Postage</t>
  </si>
  <si>
    <t>Utilities (Electricity/Water…)</t>
  </si>
  <si>
    <t>Bank charges</t>
  </si>
  <si>
    <t>Loss on foreign exchange</t>
  </si>
  <si>
    <t>Miscellaneous purchase (machines, others…)</t>
  </si>
  <si>
    <t xml:space="preserve">sub total D  </t>
  </si>
  <si>
    <t>Statutory Meetings &amp; membership Management</t>
  </si>
  <si>
    <t>Meetings</t>
  </si>
  <si>
    <t>Trips staff</t>
  </si>
  <si>
    <t>Per diem staff</t>
  </si>
  <si>
    <t>Miscellaneous (travel &amp; various)</t>
  </si>
  <si>
    <t>Membership &amp; Gilles Nourrissier Dbase</t>
  </si>
  <si>
    <t>Miscellaneous</t>
  </si>
  <si>
    <t>Involvement in the World Heritage Convention</t>
  </si>
  <si>
    <t>Professional support (Point 1 A)</t>
  </si>
  <si>
    <t>-</t>
  </si>
  <si>
    <t>Network involvement</t>
  </si>
  <si>
    <t>Evaluation Reports</t>
  </si>
  <si>
    <t>Statements of OUV</t>
  </si>
  <si>
    <t xml:space="preserve">sub-total </t>
  </si>
  <si>
    <t>Desk Reviews</t>
  </si>
  <si>
    <t>Periodic Reporting</t>
  </si>
  <si>
    <t>Membership fees</t>
  </si>
  <si>
    <t>Subventions</t>
  </si>
  <si>
    <t>France - Ministry of Culture</t>
  </si>
  <si>
    <t>Other revenue</t>
  </si>
  <si>
    <t>Gains on exchange rate</t>
  </si>
  <si>
    <t>Financial gains</t>
  </si>
  <si>
    <t>Annual subvention from Austria</t>
  </si>
  <si>
    <t>Sale of publications &amp; photocopies</t>
  </si>
  <si>
    <t>Expenditures</t>
  </si>
  <si>
    <t>Approved Budget</t>
  </si>
  <si>
    <t>Special Projects</t>
  </si>
  <si>
    <t>Total expenditures</t>
  </si>
  <si>
    <t>Translations</t>
  </si>
  <si>
    <t>Insurance Executive Committee</t>
  </si>
  <si>
    <t>Income</t>
  </si>
  <si>
    <t>Total Income</t>
  </si>
  <si>
    <t>Subvention to National Committees (France, organisation GA 2011)</t>
  </si>
  <si>
    <t xml:space="preserve">Insurance Building </t>
  </si>
  <si>
    <t>Thematic studies:</t>
  </si>
  <si>
    <t>Net gain or loss for the period (Difference: Total income - Total expenditures)</t>
  </si>
  <si>
    <t>Actual Budget</t>
  </si>
  <si>
    <t>Special items</t>
  </si>
  <si>
    <t>Director General (7000x12 months)</t>
  </si>
  <si>
    <t>Supplies, Printing, Operating Costs and Publications</t>
  </si>
  <si>
    <t>Receptions (Committees and Oficials)</t>
  </si>
  <si>
    <t>Sound system hire (use of auditorium)</t>
  </si>
  <si>
    <t xml:space="preserve">Contingency </t>
  </si>
  <si>
    <t>Exceptional taxe reassessment</t>
  </si>
  <si>
    <t>Doc. Purchase (included for Doc. Centre)</t>
  </si>
  <si>
    <t>Adisory missions by State Parties (World Heritage Convention)</t>
  </si>
  <si>
    <t>Internet &amp; Informatique</t>
  </si>
  <si>
    <t>Téléphonie</t>
  </si>
  <si>
    <t>Courrier</t>
  </si>
  <si>
    <t>UNESCO Contract - World Heritage activities</t>
  </si>
  <si>
    <t xml:space="preserve"> - Staff</t>
  </si>
  <si>
    <t xml:space="preserve"> - Missions and other assignements</t>
  </si>
  <si>
    <t xml:space="preserve"> - Overhead</t>
  </si>
  <si>
    <t>Board</t>
  </si>
  <si>
    <t>approved Budget</t>
  </si>
  <si>
    <t>Modification on</t>
  </si>
  <si>
    <t>Newsletter (in 2015 only the Layout) &amp; annual report</t>
  </si>
  <si>
    <t>Other projects</t>
  </si>
  <si>
    <t>Other donations</t>
  </si>
  <si>
    <t>Draft budget</t>
  </si>
  <si>
    <t>Board 2016</t>
  </si>
  <si>
    <t>at 30 June 2016</t>
  </si>
  <si>
    <t>Migration de la base</t>
  </si>
  <si>
    <t>Refonte de la Base des membres (Octopoos)</t>
  </si>
  <si>
    <t>Archives ICOMOS</t>
  </si>
  <si>
    <t>Autres, Divers… (Statuts ICOMOS...)</t>
  </si>
  <si>
    <t>Additional funds</t>
  </si>
  <si>
    <t>Main Contract: Monitoring services</t>
  </si>
  <si>
    <t>Main Contract: Advisory services</t>
  </si>
  <si>
    <t>World Monuments Fund</t>
  </si>
  <si>
    <t>UNESCO: Lake Ohrid Region</t>
  </si>
  <si>
    <t>Subv. Walloon Region (Belgium)</t>
  </si>
  <si>
    <t>Release of provisions made ​​in previous years</t>
  </si>
  <si>
    <t xml:space="preserve">World Monuments Fund </t>
  </si>
  <si>
    <t>Site Web</t>
  </si>
  <si>
    <t>Events: Catalogue de la Bibli. &amp; autres projets documentaires</t>
  </si>
  <si>
    <t>Revised Budget</t>
  </si>
  <si>
    <t>(Board 2016 and</t>
  </si>
  <si>
    <t>Modification)</t>
  </si>
  <si>
    <t>Grants for events</t>
  </si>
  <si>
    <t>Ver. 2016/09/13</t>
  </si>
  <si>
    <t>AGA 2016/10 4-1 Preliminary Triennial Budget 2017-2018-2019</t>
  </si>
  <si>
    <t>ICOMOS - Approved Budget 2016 and Preliminary Budgets 2017-2018-2019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</si>
</sst>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theme="1"/>
      <name val="Helvetica"/>
      <family val="2"/>
    </font>
    <font>
      <b/>
      <sz val="9"/>
      <color theme="6" tint="-0.499984740745262"/>
      <name val="Helvetica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E59BB"/>
        <bgColor indexed="64"/>
      </patternFill>
    </fill>
    <fill>
      <patternFill patternType="solid">
        <fgColor rgb="FF854BB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CBC5C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7">
    <xf numFmtId="0" fontId="0" fillId="0" borderId="0" xfId="0"/>
    <xf numFmtId="0" fontId="0" fillId="0" borderId="0" xfId="0" applyFont="1"/>
    <xf numFmtId="49" fontId="3" fillId="0" borderId="0" xfId="1" applyNumberFormat="1" applyFont="1" applyAlignment="1">
      <alignment horizontal="left"/>
    </xf>
    <xf numFmtId="15" fontId="4" fillId="0" borderId="0" xfId="1" applyNumberFormat="1" applyFont="1" applyAlignment="1">
      <alignment horizontal="left"/>
    </xf>
    <xf numFmtId="0" fontId="5" fillId="0" borderId="0" xfId="1" applyFont="1"/>
    <xf numFmtId="0" fontId="6" fillId="0" borderId="0" xfId="1" applyFont="1" applyBorder="1"/>
    <xf numFmtId="0" fontId="3" fillId="0" borderId="0" xfId="1" applyFont="1" applyBorder="1"/>
    <xf numFmtId="0" fontId="4" fillId="0" borderId="0" xfId="1" applyFont="1" applyBorder="1"/>
    <xf numFmtId="0" fontId="3" fillId="0" borderId="0" xfId="1" applyFont="1" applyBorder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0" fillId="0" borderId="0" xfId="0" applyFont="1" applyBorder="1"/>
    <xf numFmtId="0" fontId="3" fillId="0" borderId="0" xfId="1" applyFont="1" applyBorder="1" applyAlignment="1">
      <alignment horizontal="center"/>
    </xf>
    <xf numFmtId="3" fontId="3" fillId="0" borderId="0" xfId="1" applyNumberFormat="1" applyFont="1" applyBorder="1"/>
    <xf numFmtId="3" fontId="4" fillId="0" borderId="0" xfId="1" applyNumberFormat="1" applyFont="1" applyBorder="1"/>
    <xf numFmtId="0" fontId="4" fillId="0" borderId="0" xfId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4" fontId="10" fillId="0" borderId="0" xfId="0" applyNumberFormat="1" applyFont="1" applyBorder="1"/>
    <xf numFmtId="4" fontId="10" fillId="0" borderId="0" xfId="0" applyNumberFormat="1" applyFont="1"/>
    <xf numFmtId="0" fontId="5" fillId="0" borderId="0" xfId="1" applyFont="1" applyAlignment="1">
      <alignment horizontal="left"/>
    </xf>
    <xf numFmtId="3" fontId="10" fillId="0" borderId="0" xfId="0" applyNumberFormat="1" applyFont="1"/>
    <xf numFmtId="0" fontId="5" fillId="0" borderId="0" xfId="1" applyFont="1" applyBorder="1"/>
    <xf numFmtId="0" fontId="11" fillId="0" borderId="0" xfId="1" applyFont="1" applyBorder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3" fontId="10" fillId="0" borderId="0" xfId="0" applyNumberFormat="1" applyFont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/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/>
    <xf numFmtId="3" fontId="3" fillId="2" borderId="0" xfId="1" applyNumberFormat="1" applyFont="1" applyFill="1" applyBorder="1"/>
    <xf numFmtId="0" fontId="4" fillId="3" borderId="0" xfId="1" applyFont="1" applyFill="1" applyBorder="1"/>
    <xf numFmtId="0" fontId="3" fillId="3" borderId="0" xfId="1" applyFont="1" applyFill="1" applyBorder="1" applyAlignment="1">
      <alignment horizontal="left"/>
    </xf>
    <xf numFmtId="3" fontId="3" fillId="3" borderId="0" xfId="1" applyNumberFormat="1" applyFont="1" applyFill="1" applyBorder="1"/>
    <xf numFmtId="3" fontId="3" fillId="3" borderId="0" xfId="1" applyNumberFormat="1" applyFont="1" applyFill="1" applyBorder="1" applyAlignment="1">
      <alignment horizontal="right"/>
    </xf>
    <xf numFmtId="0" fontId="0" fillId="0" borderId="0" xfId="0" applyFont="1" applyFill="1" applyBorder="1"/>
    <xf numFmtId="3" fontId="8" fillId="0" borderId="0" xfId="0" applyNumberFormat="1" applyFont="1"/>
    <xf numFmtId="0" fontId="5" fillId="4" borderId="0" xfId="0" applyFont="1" applyFill="1"/>
    <xf numFmtId="0" fontId="16" fillId="5" borderId="0" xfId="0" applyFont="1" applyFill="1"/>
    <xf numFmtId="0" fontId="15" fillId="5" borderId="0" xfId="0" applyFont="1" applyFill="1" applyAlignment="1">
      <alignment horizontal="right"/>
    </xf>
    <xf numFmtId="0" fontId="15" fillId="5" borderId="0" xfId="0" applyFont="1" applyFill="1" applyBorder="1" applyAlignment="1">
      <alignment horizontal="right"/>
    </xf>
    <xf numFmtId="0" fontId="15" fillId="6" borderId="0" xfId="0" applyFont="1" applyFill="1" applyAlignment="1">
      <alignment horizontal="right"/>
    </xf>
    <xf numFmtId="0" fontId="15" fillId="6" borderId="0" xfId="0" applyFont="1" applyFill="1" applyBorder="1" applyAlignment="1">
      <alignment horizontal="right"/>
    </xf>
    <xf numFmtId="0" fontId="5" fillId="5" borderId="0" xfId="0" applyFont="1" applyFill="1"/>
    <xf numFmtId="0" fontId="5" fillId="5" borderId="0" xfId="0" applyFont="1" applyFill="1" applyBorder="1"/>
    <xf numFmtId="0" fontId="4" fillId="7" borderId="0" xfId="1" applyFont="1" applyFill="1" applyBorder="1"/>
    <xf numFmtId="0" fontId="3" fillId="7" borderId="0" xfId="1" applyFont="1" applyFill="1" applyBorder="1" applyAlignment="1">
      <alignment horizontal="left" vertical="center"/>
    </xf>
    <xf numFmtId="3" fontId="3" fillId="7" borderId="0" xfId="1" applyNumberFormat="1" applyFont="1" applyFill="1" applyBorder="1" applyAlignment="1">
      <alignment horizontal="right" vertical="center"/>
    </xf>
    <xf numFmtId="0" fontId="4" fillId="0" borderId="1" xfId="1" applyFont="1" applyBorder="1"/>
    <xf numFmtId="3" fontId="4" fillId="0" borderId="1" xfId="0" applyNumberFormat="1" applyFont="1" applyBorder="1"/>
    <xf numFmtId="3" fontId="10" fillId="0" borderId="1" xfId="0" applyNumberFormat="1" applyFont="1" applyBorder="1"/>
    <xf numFmtId="0" fontId="10" fillId="0" borderId="0" xfId="0" applyFont="1" applyBorder="1"/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/>
    <xf numFmtId="0" fontId="3" fillId="0" borderId="2" xfId="1" applyFont="1" applyBorder="1"/>
    <xf numFmtId="4" fontId="10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0" fontId="10" fillId="0" borderId="1" xfId="0" applyFont="1" applyBorder="1"/>
    <xf numFmtId="3" fontId="4" fillId="0" borderId="1" xfId="1" applyNumberFormat="1" applyFont="1" applyBorder="1"/>
    <xf numFmtId="20" fontId="4" fillId="0" borderId="1" xfId="1" applyNumberFormat="1" applyFont="1" applyBorder="1"/>
    <xf numFmtId="3" fontId="10" fillId="0" borderId="3" xfId="0" applyNumberFormat="1" applyFont="1" applyBorder="1"/>
    <xf numFmtId="3" fontId="10" fillId="0" borderId="1" xfId="0" applyNumberFormat="1" applyFont="1" applyFill="1" applyBorder="1"/>
    <xf numFmtId="0" fontId="8" fillId="0" borderId="2" xfId="0" applyFont="1" applyBorder="1"/>
    <xf numFmtId="3" fontId="3" fillId="0" borderId="0" xfId="1" applyNumberFormat="1" applyFont="1" applyBorder="1" applyAlignment="1">
      <alignment horizontal="right" vertical="center" wrapText="1"/>
    </xf>
    <xf numFmtId="0" fontId="7" fillId="0" borderId="1" xfId="1" applyFont="1" applyBorder="1"/>
    <xf numFmtId="3" fontId="7" fillId="0" borderId="1" xfId="1" applyNumberFormat="1" applyFont="1" applyBorder="1" applyAlignment="1">
      <alignment horizontal="right" vertical="center" wrapText="1"/>
    </xf>
    <xf numFmtId="3" fontId="14" fillId="0" borderId="1" xfId="0" applyNumberFormat="1" applyFont="1" applyBorder="1"/>
    <xf numFmtId="3" fontId="3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/>
    <xf numFmtId="3" fontId="3" fillId="2" borderId="5" xfId="1" applyNumberFormat="1" applyFont="1" applyFill="1" applyBorder="1"/>
    <xf numFmtId="0" fontId="0" fillId="0" borderId="5" xfId="0" applyFont="1" applyBorder="1"/>
    <xf numFmtId="3" fontId="10" fillId="0" borderId="6" xfId="0" applyNumberFormat="1" applyFont="1" applyBorder="1"/>
    <xf numFmtId="3" fontId="3" fillId="0" borderId="5" xfId="1" applyNumberFormat="1" applyFont="1" applyBorder="1"/>
    <xf numFmtId="3" fontId="10" fillId="0" borderId="5" xfId="0" applyNumberFormat="1" applyFont="1" applyBorder="1"/>
    <xf numFmtId="3" fontId="4" fillId="0" borderId="1" xfId="0" applyNumberFormat="1" applyFont="1" applyFill="1" applyBorder="1"/>
    <xf numFmtId="3" fontId="0" fillId="0" borderId="0" xfId="0" applyNumberFormat="1" applyFont="1" applyBorder="1"/>
    <xf numFmtId="3" fontId="3" fillId="2" borderId="8" xfId="1" applyNumberFormat="1" applyFont="1" applyFill="1" applyBorder="1"/>
    <xf numFmtId="0" fontId="0" fillId="0" borderId="8" xfId="0" applyFont="1" applyBorder="1"/>
    <xf numFmtId="3" fontId="10" fillId="0" borderId="9" xfId="0" applyNumberFormat="1" applyFont="1" applyBorder="1"/>
    <xf numFmtId="3" fontId="3" fillId="0" borderId="8" xfId="1" applyNumberFormat="1" applyFont="1" applyBorder="1"/>
    <xf numFmtId="3" fontId="10" fillId="0" borderId="8" xfId="0" applyNumberFormat="1" applyFont="1" applyBorder="1"/>
    <xf numFmtId="0" fontId="0" fillId="0" borderId="2" xfId="0" applyFont="1" applyBorder="1"/>
    <xf numFmtId="3" fontId="8" fillId="0" borderId="0" xfId="0" applyNumberFormat="1" applyFont="1" applyBorder="1"/>
    <xf numFmtId="3" fontId="10" fillId="0" borderId="7" xfId="0" applyNumberFormat="1" applyFont="1" applyBorder="1"/>
    <xf numFmtId="3" fontId="10" fillId="0" borderId="9" xfId="0" applyNumberFormat="1" applyFont="1" applyBorder="1" applyAlignment="1">
      <alignment horizontal="right"/>
    </xf>
    <xf numFmtId="3" fontId="10" fillId="0" borderId="4" xfId="0" applyNumberFormat="1" applyFont="1" applyBorder="1"/>
    <xf numFmtId="3" fontId="10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3" fontId="8" fillId="0" borderId="2" xfId="0" applyNumberFormat="1" applyFont="1" applyFill="1" applyBorder="1"/>
    <xf numFmtId="3" fontId="3" fillId="0" borderId="0" xfId="1" applyNumberFormat="1" applyFont="1" applyFill="1" applyBorder="1" applyAlignment="1">
      <alignment horizontal="right" vertical="center" wrapText="1"/>
    </xf>
    <xf numFmtId="0" fontId="0" fillId="0" borderId="1" xfId="0" applyFont="1" applyBorder="1"/>
    <xf numFmtId="0" fontId="8" fillId="0" borderId="1" xfId="0" applyFont="1" applyBorder="1"/>
    <xf numFmtId="3" fontId="8" fillId="0" borderId="7" xfId="0" applyNumberFormat="1" applyFont="1" applyBorder="1"/>
    <xf numFmtId="3" fontId="3" fillId="0" borderId="8" xfId="1" applyNumberFormat="1" applyFont="1" applyBorder="1" applyAlignment="1">
      <alignment horizontal="right" vertical="center" wrapText="1"/>
    </xf>
    <xf numFmtId="3" fontId="14" fillId="0" borderId="9" xfId="0" applyNumberFormat="1" applyFont="1" applyBorder="1"/>
    <xf numFmtId="3" fontId="8" fillId="0" borderId="9" xfId="0" applyNumberFormat="1" applyFont="1" applyBorder="1"/>
    <xf numFmtId="3" fontId="10" fillId="0" borderId="2" xfId="0" applyNumberFormat="1" applyFont="1" applyBorder="1"/>
    <xf numFmtId="3" fontId="4" fillId="0" borderId="1" xfId="0" applyNumberFormat="1" applyFont="1" applyBorder="1" applyAlignment="1">
      <alignment horizontal="right"/>
    </xf>
    <xf numFmtId="3" fontId="0" fillId="0" borderId="0" xfId="0" applyNumberFormat="1" applyFont="1"/>
    <xf numFmtId="3" fontId="3" fillId="0" borderId="2" xfId="1" applyNumberFormat="1" applyFont="1" applyBorder="1" applyAlignment="1">
      <alignment horizontal="right" vertical="center" wrapText="1"/>
    </xf>
    <xf numFmtId="3" fontId="10" fillId="0" borderId="10" xfId="0" applyNumberFormat="1" applyFont="1" applyBorder="1"/>
    <xf numFmtId="3" fontId="3" fillId="3" borderId="8" xfId="1" applyNumberFormat="1" applyFont="1" applyFill="1" applyBorder="1" applyAlignment="1">
      <alignment horizontal="right"/>
    </xf>
    <xf numFmtId="3" fontId="3" fillId="3" borderId="8" xfId="1" applyNumberFormat="1" applyFont="1" applyFill="1" applyBorder="1"/>
    <xf numFmtId="3" fontId="4" fillId="0" borderId="6" xfId="0" applyNumberFormat="1" applyFont="1" applyBorder="1"/>
    <xf numFmtId="3" fontId="3" fillId="0" borderId="8" xfId="0" applyNumberFormat="1" applyFont="1" applyBorder="1"/>
    <xf numFmtId="3" fontId="4" fillId="0" borderId="9" xfId="0" applyNumberFormat="1" applyFont="1" applyBorder="1"/>
    <xf numFmtId="3" fontId="4" fillId="0" borderId="0" xfId="0" applyNumberFormat="1" applyFont="1"/>
    <xf numFmtId="3" fontId="3" fillId="0" borderId="7" xfId="0" applyNumberFormat="1" applyFont="1" applyBorder="1"/>
    <xf numFmtId="0" fontId="17" fillId="0" borderId="0" xfId="0" applyFont="1" applyAlignment="1">
      <alignment horizontal="righ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9CBC5C"/>
      <color rgb="FF854BB5"/>
      <color rgb="FF8E59BB"/>
      <color rgb="FF000000"/>
      <color rgb="FF9962BE"/>
      <color rgb="FFB892D2"/>
      <color rgb="FFA87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586740</xdr:colOff>
      <xdr:row>1</xdr:row>
      <xdr:rowOff>83820</xdr:rowOff>
    </xdr:to>
    <xdr:pic>
      <xdr:nvPicPr>
        <xdr:cNvPr id="2" name="Picture 1" descr="LOGO-PMS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1783" cy="222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abSelected="1" topLeftCell="C1" zoomScale="115" zoomScaleNormal="115" zoomScalePageLayoutView="115" workbookViewId="0">
      <selection activeCell="F2" sqref="F2"/>
    </sheetView>
  </sheetViews>
  <sheetFormatPr baseColWidth="10" defaultColWidth="10.7109375" defaultRowHeight="15"/>
  <cols>
    <col min="1" max="1" width="4.5703125" style="1" customWidth="1"/>
    <col min="2" max="2" width="47.140625" style="1" customWidth="1"/>
    <col min="3" max="9" width="14.7109375" style="1" customWidth="1"/>
    <col min="10" max="16384" width="10.7109375" style="1"/>
  </cols>
  <sheetData>
    <row r="1" spans="1:9" ht="10.9" customHeight="1">
      <c r="A1" s="17"/>
      <c r="D1" s="27"/>
      <c r="E1" s="27"/>
      <c r="H1" s="27"/>
      <c r="I1" s="116" t="s">
        <v>107</v>
      </c>
    </row>
    <row r="2" spans="1:9" ht="10.9" customHeight="1">
      <c r="A2" s="17"/>
      <c r="D2" s="26"/>
      <c r="E2" s="26"/>
      <c r="H2" s="26"/>
      <c r="I2" s="26" t="s">
        <v>106</v>
      </c>
    </row>
    <row r="3" spans="1:9" ht="10.9" customHeight="1">
      <c r="A3" s="17"/>
      <c r="D3" s="26"/>
      <c r="E3" s="26"/>
      <c r="H3" s="26"/>
      <c r="I3" s="26"/>
    </row>
    <row r="4" spans="1:9" ht="10.9" customHeight="1">
      <c r="A4" s="17" t="s">
        <v>108</v>
      </c>
      <c r="D4" s="26"/>
      <c r="E4" s="26"/>
      <c r="H4" s="26"/>
      <c r="I4" s="26"/>
    </row>
    <row r="5" spans="1:9" ht="10.9" customHeight="1">
      <c r="A5" s="17"/>
      <c r="D5" s="25"/>
      <c r="E5" s="25"/>
    </row>
    <row r="6" spans="1:9" ht="10.9" customHeight="1">
      <c r="A6" s="17"/>
      <c r="C6" s="47" t="s">
        <v>51</v>
      </c>
      <c r="D6" s="47" t="s">
        <v>81</v>
      </c>
      <c r="E6" s="47" t="s">
        <v>102</v>
      </c>
      <c r="F6" s="48" t="s">
        <v>62</v>
      </c>
      <c r="G6" s="49" t="s">
        <v>85</v>
      </c>
      <c r="H6" s="49" t="s">
        <v>85</v>
      </c>
      <c r="I6" s="50" t="s">
        <v>85</v>
      </c>
    </row>
    <row r="7" spans="1:9" ht="10.9" customHeight="1">
      <c r="C7" s="47" t="s">
        <v>79</v>
      </c>
      <c r="D7" s="47" t="s">
        <v>80</v>
      </c>
      <c r="E7" s="47" t="s">
        <v>103</v>
      </c>
      <c r="F7" s="48" t="s">
        <v>87</v>
      </c>
      <c r="G7" s="49">
        <v>2017</v>
      </c>
      <c r="H7" s="49">
        <v>2018</v>
      </c>
      <c r="I7" s="50">
        <v>2019</v>
      </c>
    </row>
    <row r="8" spans="1:9" ht="10.9" customHeight="1">
      <c r="A8" s="45"/>
      <c r="B8" s="46" t="s">
        <v>50</v>
      </c>
      <c r="C8" s="47">
        <v>2016</v>
      </c>
      <c r="D8" s="47" t="s">
        <v>86</v>
      </c>
      <c r="E8" s="47" t="s">
        <v>104</v>
      </c>
      <c r="F8" s="48"/>
      <c r="G8" s="49"/>
      <c r="H8" s="49"/>
      <c r="I8" s="50"/>
    </row>
    <row r="9" spans="1:9" ht="10.9" customHeight="1">
      <c r="A9" s="2"/>
      <c r="B9" s="3"/>
      <c r="F9" s="12"/>
      <c r="I9" s="12"/>
    </row>
    <row r="10" spans="1:9" ht="10.9" customHeight="1">
      <c r="A10" s="36">
        <v>1</v>
      </c>
      <c r="B10" s="37" t="s">
        <v>0</v>
      </c>
      <c r="C10" s="38">
        <f>C18+C33+C40+C50</f>
        <v>880680</v>
      </c>
      <c r="D10" s="38">
        <f>D18+D33+D40+D50</f>
        <v>-24500</v>
      </c>
      <c r="E10" s="38">
        <f>E18+E33+E40+E50</f>
        <v>856180</v>
      </c>
      <c r="F10" s="38">
        <f>F18+F33+F40+F50</f>
        <v>388666</v>
      </c>
      <c r="G10" s="84">
        <f t="shared" ref="G10:H10" si="0">G18+G33+G40+G50</f>
        <v>861954</v>
      </c>
      <c r="H10" s="38">
        <f t="shared" si="0"/>
        <v>859954</v>
      </c>
      <c r="I10" s="77">
        <f>I18+I33+I40+I50</f>
        <v>891954</v>
      </c>
    </row>
    <row r="11" spans="1:9" ht="10.9" customHeight="1">
      <c r="A11" s="13"/>
      <c r="B11" s="5"/>
      <c r="F11" s="12"/>
      <c r="G11" s="85"/>
      <c r="H11" s="12"/>
      <c r="I11" s="78"/>
    </row>
    <row r="12" spans="1:9" ht="10.9" customHeight="1">
      <c r="A12" s="13" t="s">
        <v>1</v>
      </c>
      <c r="B12" s="6" t="s">
        <v>2</v>
      </c>
      <c r="F12" s="12"/>
      <c r="G12" s="85"/>
      <c r="H12" s="12"/>
      <c r="I12" s="78"/>
    </row>
    <row r="13" spans="1:9" ht="10.9" customHeight="1">
      <c r="A13" s="11">
        <v>11</v>
      </c>
      <c r="B13" s="56" t="s">
        <v>3</v>
      </c>
      <c r="C13" s="57">
        <v>597000</v>
      </c>
      <c r="D13" s="57">
        <v>-8000</v>
      </c>
      <c r="E13" s="57">
        <f>C13+D13</f>
        <v>589000</v>
      </c>
      <c r="F13" s="82">
        <v>288102</v>
      </c>
      <c r="G13" s="86">
        <v>611000</v>
      </c>
      <c r="H13" s="58">
        <v>616000</v>
      </c>
      <c r="I13" s="79">
        <v>621000</v>
      </c>
    </row>
    <row r="14" spans="1:9" ht="10.9" customHeight="1">
      <c r="A14" s="11">
        <v>12</v>
      </c>
      <c r="B14" s="56" t="s">
        <v>64</v>
      </c>
      <c r="C14" s="58">
        <v>92400</v>
      </c>
      <c r="D14" s="58"/>
      <c r="E14" s="57">
        <f t="shared" ref="E14:E16" si="1">C14+D14</f>
        <v>92400</v>
      </c>
      <c r="F14" s="69">
        <v>34998</v>
      </c>
      <c r="G14" s="86">
        <v>92400</v>
      </c>
      <c r="H14" s="58">
        <v>92400</v>
      </c>
      <c r="I14" s="79">
        <v>92400</v>
      </c>
    </row>
    <row r="15" spans="1:9" ht="10.9" customHeight="1">
      <c r="A15" s="11">
        <v>13</v>
      </c>
      <c r="B15" s="56" t="s">
        <v>63</v>
      </c>
      <c r="C15" s="57">
        <v>9000</v>
      </c>
      <c r="D15" s="57">
        <v>-4000</v>
      </c>
      <c r="E15" s="57">
        <f t="shared" si="1"/>
        <v>5000</v>
      </c>
      <c r="F15" s="58">
        <v>0</v>
      </c>
      <c r="G15" s="86">
        <v>5000</v>
      </c>
      <c r="H15" s="57">
        <v>5000</v>
      </c>
      <c r="I15" s="79">
        <v>5000</v>
      </c>
    </row>
    <row r="16" spans="1:9" ht="10.9" customHeight="1">
      <c r="A16" s="11">
        <v>14</v>
      </c>
      <c r="B16" s="56" t="s">
        <v>4</v>
      </c>
      <c r="C16" s="58">
        <v>13200</v>
      </c>
      <c r="D16" s="58"/>
      <c r="E16" s="57">
        <f t="shared" si="1"/>
        <v>13200</v>
      </c>
      <c r="F16" s="69">
        <v>5739</v>
      </c>
      <c r="G16" s="86">
        <v>13929</v>
      </c>
      <c r="H16" s="58">
        <v>14929</v>
      </c>
      <c r="I16" s="79">
        <v>15929</v>
      </c>
    </row>
    <row r="17" spans="1:9" ht="10.9" customHeight="1">
      <c r="A17" s="11">
        <v>15</v>
      </c>
      <c r="B17" s="56" t="s">
        <v>69</v>
      </c>
      <c r="C17" s="60" t="s">
        <v>35</v>
      </c>
      <c r="D17" s="58"/>
      <c r="E17" s="60" t="s">
        <v>35</v>
      </c>
      <c r="F17" s="58">
        <v>0</v>
      </c>
      <c r="G17" s="86">
        <v>0</v>
      </c>
      <c r="H17" s="58">
        <v>0</v>
      </c>
      <c r="I17" s="79"/>
    </row>
    <row r="18" spans="1:9" ht="10.9" customHeight="1">
      <c r="A18" s="7"/>
      <c r="B18" s="8" t="s">
        <v>5</v>
      </c>
      <c r="C18" s="14">
        <f>SUM(C13:C17)</f>
        <v>711600</v>
      </c>
      <c r="D18" s="14">
        <f>SUM(D13:D17)</f>
        <v>-12000</v>
      </c>
      <c r="E18" s="14">
        <f>SUM(E13:E17)</f>
        <v>699600</v>
      </c>
      <c r="F18" s="14">
        <f t="shared" ref="F18:I18" si="2">SUM(F13:F17)</f>
        <v>328839</v>
      </c>
      <c r="G18" s="87">
        <f t="shared" ref="G18:H18" si="3">SUM(G13:G17)</f>
        <v>722329</v>
      </c>
      <c r="H18" s="14">
        <f t="shared" si="3"/>
        <v>728329</v>
      </c>
      <c r="I18" s="80">
        <f t="shared" si="2"/>
        <v>734329</v>
      </c>
    </row>
    <row r="19" spans="1:9" ht="10.9" customHeight="1">
      <c r="A19" s="13" t="s">
        <v>6</v>
      </c>
      <c r="B19" s="6" t="s">
        <v>65</v>
      </c>
      <c r="F19" s="83"/>
      <c r="G19" s="88"/>
      <c r="H19" s="28"/>
      <c r="I19" s="81"/>
    </row>
    <row r="20" spans="1:9" ht="10.9" customHeight="1">
      <c r="A20" s="11">
        <v>16</v>
      </c>
      <c r="B20" s="56" t="s">
        <v>58</v>
      </c>
      <c r="C20" s="58">
        <v>2000</v>
      </c>
      <c r="D20" s="58"/>
      <c r="E20" s="57">
        <f t="shared" ref="E20:E32" si="4">C20+D20</f>
        <v>2000</v>
      </c>
      <c r="F20" s="58">
        <v>0</v>
      </c>
      <c r="G20" s="86">
        <v>0</v>
      </c>
      <c r="H20" s="58">
        <v>0</v>
      </c>
      <c r="I20" s="79">
        <v>0</v>
      </c>
    </row>
    <row r="21" spans="1:9" ht="10.9" customHeight="1">
      <c r="A21" s="11">
        <v>17</v>
      </c>
      <c r="B21" s="56" t="s">
        <v>7</v>
      </c>
      <c r="C21" s="58">
        <v>14200</v>
      </c>
      <c r="D21" s="58"/>
      <c r="E21" s="57">
        <f t="shared" si="4"/>
        <v>14200</v>
      </c>
      <c r="F21" s="69">
        <v>1913</v>
      </c>
      <c r="G21" s="86">
        <v>14350</v>
      </c>
      <c r="H21" s="58">
        <v>14350</v>
      </c>
      <c r="I21" s="79">
        <v>14350</v>
      </c>
    </row>
    <row r="22" spans="1:9" ht="10.9" customHeight="1">
      <c r="A22" s="11">
        <v>18</v>
      </c>
      <c r="B22" s="56" t="s">
        <v>72</v>
      </c>
      <c r="C22" s="58">
        <v>10780</v>
      </c>
      <c r="D22" s="58">
        <v>-1000</v>
      </c>
      <c r="E22" s="57">
        <f t="shared" si="4"/>
        <v>9780</v>
      </c>
      <c r="F22" s="58">
        <v>5851</v>
      </c>
      <c r="G22" s="86">
        <v>8450</v>
      </c>
      <c r="H22" s="58">
        <v>8450</v>
      </c>
      <c r="I22" s="79">
        <v>8450</v>
      </c>
    </row>
    <row r="23" spans="1:9" ht="10.9" customHeight="1">
      <c r="A23" s="11">
        <v>19</v>
      </c>
      <c r="B23" s="56" t="s">
        <v>73</v>
      </c>
      <c r="C23" s="58">
        <v>7550</v>
      </c>
      <c r="D23" s="58">
        <v>-2000</v>
      </c>
      <c r="E23" s="57">
        <f t="shared" si="4"/>
        <v>5550</v>
      </c>
      <c r="F23" s="69">
        <v>4427</v>
      </c>
      <c r="G23" s="86">
        <v>8650</v>
      </c>
      <c r="H23" s="58">
        <v>8650</v>
      </c>
      <c r="I23" s="79">
        <v>8650</v>
      </c>
    </row>
    <row r="24" spans="1:9" ht="10.9" customHeight="1">
      <c r="A24" s="11">
        <v>20</v>
      </c>
      <c r="B24" s="56" t="s">
        <v>74</v>
      </c>
      <c r="C24" s="58">
        <v>1500</v>
      </c>
      <c r="D24" s="58"/>
      <c r="E24" s="57">
        <f t="shared" si="4"/>
        <v>1500</v>
      </c>
      <c r="F24" s="69">
        <v>1190</v>
      </c>
      <c r="G24" s="86">
        <v>2525</v>
      </c>
      <c r="H24" s="58">
        <v>2525</v>
      </c>
      <c r="I24" s="79">
        <v>2525</v>
      </c>
    </row>
    <row r="25" spans="1:9" ht="10.9" customHeight="1">
      <c r="A25" s="11">
        <v>21</v>
      </c>
      <c r="B25" s="56" t="s">
        <v>100</v>
      </c>
      <c r="C25" s="58">
        <v>6300</v>
      </c>
      <c r="D25" s="58">
        <v>3000</v>
      </c>
      <c r="E25" s="57">
        <f t="shared" si="4"/>
        <v>9300</v>
      </c>
      <c r="F25" s="69">
        <v>9149</v>
      </c>
      <c r="G25" s="86">
        <v>9000</v>
      </c>
      <c r="H25" s="58">
        <v>9000</v>
      </c>
      <c r="I25" s="79">
        <v>9000</v>
      </c>
    </row>
    <row r="26" spans="1:9" ht="10.9" customHeight="1">
      <c r="A26" s="11">
        <v>22</v>
      </c>
      <c r="B26" s="56" t="s">
        <v>8</v>
      </c>
      <c r="C26" s="58">
        <v>4400</v>
      </c>
      <c r="D26" s="58"/>
      <c r="E26" s="57">
        <f t="shared" si="4"/>
        <v>4400</v>
      </c>
      <c r="F26" s="69">
        <v>3532</v>
      </c>
      <c r="G26" s="86">
        <v>4590</v>
      </c>
      <c r="H26" s="58">
        <v>4590</v>
      </c>
      <c r="I26" s="79">
        <v>4590</v>
      </c>
    </row>
    <row r="27" spans="1:9" ht="10.9" customHeight="1">
      <c r="A27" s="11">
        <v>23</v>
      </c>
      <c r="B27" s="56" t="s">
        <v>9</v>
      </c>
      <c r="C27" s="58">
        <v>5000</v>
      </c>
      <c r="D27" s="58"/>
      <c r="E27" s="57">
        <f t="shared" si="4"/>
        <v>5000</v>
      </c>
      <c r="F27" s="69">
        <v>1994</v>
      </c>
      <c r="G27" s="86">
        <v>3450</v>
      </c>
      <c r="H27" s="58">
        <v>3450</v>
      </c>
      <c r="I27" s="79">
        <v>3450</v>
      </c>
    </row>
    <row r="28" spans="1:9" ht="10.9" customHeight="1">
      <c r="A28" s="11">
        <v>24</v>
      </c>
      <c r="B28" s="56" t="s">
        <v>10</v>
      </c>
      <c r="C28" s="58">
        <v>500</v>
      </c>
      <c r="D28" s="58"/>
      <c r="E28" s="57">
        <f t="shared" si="4"/>
        <v>500</v>
      </c>
      <c r="F28" s="58">
        <v>0</v>
      </c>
      <c r="G28" s="86">
        <v>4000</v>
      </c>
      <c r="H28" s="58">
        <v>5000</v>
      </c>
      <c r="I28" s="79">
        <v>6000</v>
      </c>
    </row>
    <row r="29" spans="1:9" ht="10.9" customHeight="1">
      <c r="A29" s="11">
        <v>25</v>
      </c>
      <c r="B29" s="56" t="s">
        <v>82</v>
      </c>
      <c r="C29" s="58">
        <v>2900</v>
      </c>
      <c r="D29" s="58"/>
      <c r="E29" s="57">
        <f t="shared" si="4"/>
        <v>2900</v>
      </c>
      <c r="F29" s="58">
        <v>0</v>
      </c>
      <c r="G29" s="86">
        <v>6000</v>
      </c>
      <c r="H29" s="58">
        <v>7000</v>
      </c>
      <c r="I29" s="79">
        <v>8000</v>
      </c>
    </row>
    <row r="30" spans="1:9" ht="10.9" customHeight="1">
      <c r="A30" s="11">
        <v>26</v>
      </c>
      <c r="B30" s="56" t="s">
        <v>54</v>
      </c>
      <c r="C30" s="58">
        <v>1000</v>
      </c>
      <c r="D30" s="58"/>
      <c r="E30" s="57">
        <f t="shared" si="4"/>
        <v>1000</v>
      </c>
      <c r="F30" s="58">
        <v>0</v>
      </c>
      <c r="G30" s="86">
        <v>2000</v>
      </c>
      <c r="H30" s="58">
        <v>2000</v>
      </c>
      <c r="I30" s="79">
        <v>2000</v>
      </c>
    </row>
    <row r="31" spans="1:9" ht="10.9" customHeight="1">
      <c r="A31" s="11">
        <v>27</v>
      </c>
      <c r="B31" s="56" t="s">
        <v>70</v>
      </c>
      <c r="C31" s="58">
        <v>1000</v>
      </c>
      <c r="D31" s="58"/>
      <c r="E31" s="57">
        <f t="shared" si="4"/>
        <v>1000</v>
      </c>
      <c r="F31" s="58">
        <v>759</v>
      </c>
      <c r="G31" s="86">
        <v>1060</v>
      </c>
      <c r="H31" s="58">
        <v>1060</v>
      </c>
      <c r="I31" s="79">
        <v>1060</v>
      </c>
    </row>
    <row r="32" spans="1:9" ht="10.9" customHeight="1">
      <c r="A32" s="11">
        <v>28</v>
      </c>
      <c r="B32" s="56" t="s">
        <v>11</v>
      </c>
      <c r="C32" s="58">
        <v>5150</v>
      </c>
      <c r="D32" s="58"/>
      <c r="E32" s="57">
        <f t="shared" si="4"/>
        <v>5150</v>
      </c>
      <c r="F32" s="69">
        <v>2732</v>
      </c>
      <c r="G32" s="86">
        <v>5000</v>
      </c>
      <c r="H32" s="58">
        <v>5000</v>
      </c>
      <c r="I32" s="79">
        <v>5000</v>
      </c>
    </row>
    <row r="33" spans="1:9" ht="10.9" customHeight="1">
      <c r="A33" s="7"/>
      <c r="B33" s="8" t="s">
        <v>12</v>
      </c>
      <c r="C33" s="14">
        <f>SUM(C20:C32)</f>
        <v>62280</v>
      </c>
      <c r="D33" s="14">
        <f>SUM(D20:D32)</f>
        <v>0</v>
      </c>
      <c r="E33" s="14">
        <f>SUM(E20:E32)</f>
        <v>62280</v>
      </c>
      <c r="F33" s="14">
        <f t="shared" ref="F33:I33" si="5">SUM(F20:F32)</f>
        <v>31547</v>
      </c>
      <c r="G33" s="87">
        <f t="shared" ref="G33:H33" si="6">SUM(G20:G32)</f>
        <v>69075</v>
      </c>
      <c r="H33" s="14">
        <f t="shared" si="6"/>
        <v>71075</v>
      </c>
      <c r="I33" s="80">
        <f t="shared" si="5"/>
        <v>73075</v>
      </c>
    </row>
    <row r="34" spans="1:9" ht="10.9" customHeight="1">
      <c r="A34" s="13" t="s">
        <v>13</v>
      </c>
      <c r="B34" s="6" t="s">
        <v>14</v>
      </c>
      <c r="C34" s="22"/>
      <c r="D34" s="22"/>
      <c r="E34" s="22"/>
      <c r="F34" s="12"/>
      <c r="G34" s="88"/>
      <c r="H34" s="28"/>
      <c r="I34" s="81"/>
    </row>
    <row r="35" spans="1:9" ht="10.9" customHeight="1">
      <c r="A35" s="11">
        <v>29</v>
      </c>
      <c r="B35" s="56" t="s">
        <v>88</v>
      </c>
      <c r="C35" s="58">
        <v>10000</v>
      </c>
      <c r="D35" s="58">
        <v>-8500</v>
      </c>
      <c r="E35" s="57">
        <f t="shared" ref="E35:E39" si="7">C35+D35</f>
        <v>1500</v>
      </c>
      <c r="F35" s="58">
        <v>0</v>
      </c>
      <c r="G35" s="86">
        <v>5000</v>
      </c>
      <c r="H35" s="58">
        <v>0</v>
      </c>
      <c r="I35" s="79">
        <v>0</v>
      </c>
    </row>
    <row r="36" spans="1:9" ht="10.9" customHeight="1">
      <c r="A36" s="11">
        <v>30</v>
      </c>
      <c r="B36" s="56" t="s">
        <v>101</v>
      </c>
      <c r="C36" s="58">
        <v>5000</v>
      </c>
      <c r="D36" s="58">
        <v>18000</v>
      </c>
      <c r="E36" s="57">
        <f t="shared" si="7"/>
        <v>23000</v>
      </c>
      <c r="F36" s="58">
        <v>17941</v>
      </c>
      <c r="G36" s="86">
        <v>5000</v>
      </c>
      <c r="H36" s="57">
        <v>0</v>
      </c>
      <c r="I36" s="111">
        <v>13000</v>
      </c>
    </row>
    <row r="37" spans="1:9" ht="10.9" customHeight="1">
      <c r="A37" s="11">
        <v>31</v>
      </c>
      <c r="B37" s="56" t="s">
        <v>89</v>
      </c>
      <c r="C37" s="58">
        <v>10000</v>
      </c>
      <c r="D37" s="58">
        <v>5000</v>
      </c>
      <c r="E37" s="57">
        <f t="shared" si="7"/>
        <v>15000</v>
      </c>
      <c r="F37" s="58">
        <v>0</v>
      </c>
      <c r="G37" s="86">
        <v>5000</v>
      </c>
      <c r="H37" s="58">
        <v>5000</v>
      </c>
      <c r="I37" s="79">
        <v>5000</v>
      </c>
    </row>
    <row r="38" spans="1:9" ht="10.9" customHeight="1">
      <c r="A38" s="11">
        <v>32</v>
      </c>
      <c r="B38" s="56" t="s">
        <v>90</v>
      </c>
      <c r="C38" s="58">
        <v>10000</v>
      </c>
      <c r="D38" s="58">
        <v>-3500</v>
      </c>
      <c r="E38" s="57">
        <f t="shared" si="7"/>
        <v>6500</v>
      </c>
      <c r="F38" s="58">
        <v>0</v>
      </c>
      <c r="G38" s="86">
        <v>0</v>
      </c>
      <c r="H38" s="57">
        <v>0</v>
      </c>
      <c r="I38" s="79">
        <v>5000</v>
      </c>
    </row>
    <row r="39" spans="1:9" ht="10.9" customHeight="1">
      <c r="A39" s="11">
        <v>33</v>
      </c>
      <c r="B39" s="56" t="s">
        <v>91</v>
      </c>
      <c r="C39" s="58">
        <v>0</v>
      </c>
      <c r="D39" s="58">
        <v>5000</v>
      </c>
      <c r="E39" s="57">
        <f t="shared" si="7"/>
        <v>5000</v>
      </c>
      <c r="F39" s="58">
        <v>4800</v>
      </c>
      <c r="G39" s="86">
        <v>5000</v>
      </c>
      <c r="H39" s="57">
        <v>5000</v>
      </c>
      <c r="I39" s="79">
        <v>11000</v>
      </c>
    </row>
    <row r="40" spans="1:9" ht="10.9" customHeight="1">
      <c r="A40" s="7"/>
      <c r="B40" s="8" t="s">
        <v>15</v>
      </c>
      <c r="C40" s="14">
        <f>SUM(C35:C39)</f>
        <v>35000</v>
      </c>
      <c r="D40" s="14">
        <f>SUM(D35:D39)</f>
        <v>16000</v>
      </c>
      <c r="E40" s="14">
        <f>SUM(E35:E39)</f>
        <v>51000</v>
      </c>
      <c r="F40" s="14">
        <f t="shared" ref="F40:I40" si="8">SUM(F35:F39)</f>
        <v>22741</v>
      </c>
      <c r="G40" s="87">
        <f t="shared" si="8"/>
        <v>20000</v>
      </c>
      <c r="H40" s="14">
        <f t="shared" si="8"/>
        <v>10000</v>
      </c>
      <c r="I40" s="80">
        <f t="shared" si="8"/>
        <v>34000</v>
      </c>
    </row>
    <row r="41" spans="1:9" ht="10.9" customHeight="1">
      <c r="A41" s="13" t="s">
        <v>16</v>
      </c>
      <c r="B41" s="6" t="s">
        <v>17</v>
      </c>
      <c r="C41" s="18"/>
      <c r="D41" s="18"/>
      <c r="E41" s="18"/>
      <c r="F41" s="12"/>
      <c r="G41" s="88"/>
      <c r="H41" s="28"/>
      <c r="I41" s="81"/>
    </row>
    <row r="42" spans="1:9" ht="10.9" customHeight="1">
      <c r="A42" s="11">
        <v>34</v>
      </c>
      <c r="B42" s="56" t="s">
        <v>18</v>
      </c>
      <c r="C42" s="58">
        <v>0</v>
      </c>
      <c r="D42" s="58"/>
      <c r="E42" s="57">
        <f t="shared" ref="E42:E49" si="9">C42+D42</f>
        <v>0</v>
      </c>
      <c r="F42" s="58">
        <v>0</v>
      </c>
      <c r="G42" s="86">
        <v>500</v>
      </c>
      <c r="H42" s="58">
        <v>500</v>
      </c>
      <c r="I42" s="58">
        <v>500</v>
      </c>
    </row>
    <row r="43" spans="1:9" ht="10.9" customHeight="1">
      <c r="A43" s="11">
        <v>35</v>
      </c>
      <c r="B43" s="56" t="s">
        <v>19</v>
      </c>
      <c r="C43" s="57">
        <v>48000</v>
      </c>
      <c r="D43" s="57">
        <v>-24000</v>
      </c>
      <c r="E43" s="57">
        <f t="shared" si="9"/>
        <v>24000</v>
      </c>
      <c r="F43" s="58">
        <v>0</v>
      </c>
      <c r="G43" s="86">
        <v>24000</v>
      </c>
      <c r="H43" s="58">
        <v>24000</v>
      </c>
      <c r="I43" s="58">
        <v>24000</v>
      </c>
    </row>
    <row r="44" spans="1:9" ht="10.9" customHeight="1">
      <c r="A44" s="11">
        <v>36</v>
      </c>
      <c r="B44" s="56" t="s">
        <v>21</v>
      </c>
      <c r="C44" s="58">
        <v>12000</v>
      </c>
      <c r="D44" s="58">
        <v>-6000</v>
      </c>
      <c r="E44" s="57">
        <f t="shared" si="9"/>
        <v>6000</v>
      </c>
      <c r="F44" s="58">
        <v>0</v>
      </c>
      <c r="G44" s="86">
        <v>12000</v>
      </c>
      <c r="H44" s="58">
        <v>12000</v>
      </c>
      <c r="I44" s="58">
        <v>12000</v>
      </c>
    </row>
    <row r="45" spans="1:9" ht="10.9" customHeight="1">
      <c r="A45" s="11">
        <v>37</v>
      </c>
      <c r="B45" s="56" t="s">
        <v>22</v>
      </c>
      <c r="C45" s="58">
        <v>2700</v>
      </c>
      <c r="D45" s="58"/>
      <c r="E45" s="57">
        <f t="shared" si="9"/>
        <v>2700</v>
      </c>
      <c r="F45" s="58">
        <v>509</v>
      </c>
      <c r="G45" s="86">
        <v>2300</v>
      </c>
      <c r="H45" s="58">
        <v>2300</v>
      </c>
      <c r="I45" s="58">
        <v>2300</v>
      </c>
    </row>
    <row r="46" spans="1:9" ht="10.9" customHeight="1">
      <c r="A46" s="11">
        <v>38</v>
      </c>
      <c r="B46" s="56" t="s">
        <v>23</v>
      </c>
      <c r="C46" s="58">
        <v>0</v>
      </c>
      <c r="D46" s="58"/>
      <c r="E46" s="57">
        <f t="shared" si="9"/>
        <v>0</v>
      </c>
      <c r="F46" s="58">
        <v>0</v>
      </c>
      <c r="G46" s="86">
        <v>0</v>
      </c>
      <c r="H46" s="58">
        <v>0</v>
      </c>
      <c r="I46" s="58">
        <v>0</v>
      </c>
    </row>
    <row r="47" spans="1:9" ht="10.9" customHeight="1">
      <c r="A47" s="11">
        <v>39</v>
      </c>
      <c r="B47" s="56" t="s">
        <v>59</v>
      </c>
      <c r="C47" s="58">
        <v>3000</v>
      </c>
      <c r="D47" s="58"/>
      <c r="E47" s="57">
        <f t="shared" si="9"/>
        <v>3000</v>
      </c>
      <c r="F47" s="58">
        <v>1312</v>
      </c>
      <c r="G47" s="86">
        <v>3600</v>
      </c>
      <c r="H47" s="58">
        <v>3600</v>
      </c>
      <c r="I47" s="58">
        <v>3600</v>
      </c>
    </row>
    <row r="48" spans="1:9" ht="10.9" customHeight="1">
      <c r="A48" s="11">
        <v>40</v>
      </c>
      <c r="B48" s="56" t="s">
        <v>55</v>
      </c>
      <c r="C48" s="58">
        <v>900</v>
      </c>
      <c r="D48" s="58"/>
      <c r="E48" s="57">
        <f t="shared" si="9"/>
        <v>900</v>
      </c>
      <c r="F48" s="58">
        <v>890</v>
      </c>
      <c r="G48" s="86">
        <v>950</v>
      </c>
      <c r="H48" s="58">
        <v>950</v>
      </c>
      <c r="I48" s="58">
        <v>950</v>
      </c>
    </row>
    <row r="49" spans="1:9" ht="10.9" customHeight="1">
      <c r="A49" s="11">
        <v>41</v>
      </c>
      <c r="B49" s="56" t="s">
        <v>24</v>
      </c>
      <c r="C49" s="58">
        <v>5200</v>
      </c>
      <c r="D49" s="58">
        <v>1500</v>
      </c>
      <c r="E49" s="57">
        <f t="shared" si="9"/>
        <v>6700</v>
      </c>
      <c r="F49" s="58">
        <v>2828</v>
      </c>
      <c r="G49" s="86">
        <v>7200</v>
      </c>
      <c r="H49" s="58">
        <v>7200</v>
      </c>
      <c r="I49" s="58">
        <v>7200</v>
      </c>
    </row>
    <row r="50" spans="1:9" ht="10.9" customHeight="1">
      <c r="A50" s="7"/>
      <c r="B50" s="8" t="s">
        <v>25</v>
      </c>
      <c r="C50" s="14">
        <f>SUM(C42:C49)</f>
        <v>71800</v>
      </c>
      <c r="D50" s="14">
        <f>SUM(D42:D49)</f>
        <v>-28500</v>
      </c>
      <c r="E50" s="14">
        <f>SUM(E42:E49)</f>
        <v>43300</v>
      </c>
      <c r="F50" s="14">
        <f>SUM(F42:F49)</f>
        <v>5539</v>
      </c>
      <c r="G50" s="87">
        <f t="shared" ref="G50:H50" si="10">SUM(G42:G49)</f>
        <v>50550</v>
      </c>
      <c r="H50" s="14">
        <f t="shared" si="10"/>
        <v>50550</v>
      </c>
      <c r="I50" s="80">
        <f t="shared" ref="I50" si="11">SUM(I42:I49)</f>
        <v>50550</v>
      </c>
    </row>
    <row r="51" spans="1:9" ht="10.9" customHeight="1">
      <c r="A51" s="7"/>
      <c r="B51" s="4"/>
      <c r="C51" s="20"/>
      <c r="D51" s="20"/>
      <c r="E51" s="20"/>
      <c r="F51" s="28"/>
      <c r="G51" s="88"/>
      <c r="H51" s="28"/>
      <c r="I51" s="81"/>
    </row>
    <row r="52" spans="1:9" ht="10.9" customHeight="1">
      <c r="A52" s="36">
        <v>2</v>
      </c>
      <c r="B52" s="37" t="s">
        <v>26</v>
      </c>
      <c r="C52" s="38">
        <f>C67+C71</f>
        <v>14200</v>
      </c>
      <c r="D52" s="38">
        <f>D67+D71</f>
        <v>0</v>
      </c>
      <c r="E52" s="38">
        <f>E67+E71</f>
        <v>14200</v>
      </c>
      <c r="F52" s="38">
        <f>F67+F71</f>
        <v>8921</v>
      </c>
      <c r="G52" s="84">
        <f t="shared" ref="G52:H52" si="12">G67+G71</f>
        <v>22250</v>
      </c>
      <c r="H52" s="38">
        <f t="shared" si="12"/>
        <v>25250</v>
      </c>
      <c r="I52" s="77">
        <f>I67+I71</f>
        <v>27250</v>
      </c>
    </row>
    <row r="53" spans="1:9" ht="10.9" customHeight="1">
      <c r="A53" s="7"/>
      <c r="B53" s="4"/>
      <c r="C53" s="20"/>
      <c r="D53" s="20"/>
      <c r="E53" s="20"/>
      <c r="F53" s="12"/>
      <c r="G53" s="88"/>
      <c r="H53" s="28"/>
      <c r="I53" s="81"/>
    </row>
    <row r="54" spans="1:9" ht="10.9" customHeight="1">
      <c r="A54" s="13" t="s">
        <v>1</v>
      </c>
      <c r="B54" s="6" t="s">
        <v>27</v>
      </c>
      <c r="C54" s="20"/>
      <c r="D54" s="20"/>
      <c r="E54" s="20"/>
      <c r="F54" s="12"/>
      <c r="G54" s="88"/>
      <c r="H54" s="28"/>
      <c r="I54" s="81"/>
    </row>
    <row r="55" spans="1:9" ht="10.9" customHeight="1">
      <c r="A55" s="11">
        <v>201</v>
      </c>
      <c r="B55" s="56" t="s">
        <v>67</v>
      </c>
      <c r="C55" s="58">
        <v>1000</v>
      </c>
      <c r="D55" s="58"/>
      <c r="E55" s="57">
        <f t="shared" ref="E55:E57" si="13">C55+D55</f>
        <v>1000</v>
      </c>
      <c r="F55" s="58">
        <v>300</v>
      </c>
      <c r="G55" s="86">
        <v>2000</v>
      </c>
      <c r="H55" s="58">
        <v>2000</v>
      </c>
      <c r="I55" s="79">
        <v>2000</v>
      </c>
    </row>
    <row r="56" spans="1:9" ht="10.9" customHeight="1">
      <c r="A56" s="11">
        <v>202</v>
      </c>
      <c r="B56" s="56" t="s">
        <v>66</v>
      </c>
      <c r="C56" s="58">
        <v>1000</v>
      </c>
      <c r="D56" s="58"/>
      <c r="E56" s="57">
        <f t="shared" si="13"/>
        <v>1000</v>
      </c>
      <c r="F56" s="58">
        <v>374</v>
      </c>
      <c r="G56" s="86">
        <v>3000</v>
      </c>
      <c r="H56" s="58">
        <v>3000</v>
      </c>
      <c r="I56" s="79">
        <v>3000</v>
      </c>
    </row>
    <row r="57" spans="1:9" ht="10.9" customHeight="1">
      <c r="A57" s="11">
        <v>203</v>
      </c>
      <c r="B57" s="56" t="s">
        <v>28</v>
      </c>
      <c r="C57" s="58">
        <v>2000</v>
      </c>
      <c r="D57" s="58"/>
      <c r="E57" s="57">
        <f t="shared" si="13"/>
        <v>2000</v>
      </c>
      <c r="F57" s="69">
        <v>0</v>
      </c>
      <c r="G57" s="86">
        <v>4000</v>
      </c>
      <c r="H57" s="58">
        <v>5000</v>
      </c>
      <c r="I57" s="79">
        <v>6000</v>
      </c>
    </row>
    <row r="58" spans="1:9" ht="10.9" customHeight="1">
      <c r="A58" s="7"/>
      <c r="B58" s="4"/>
      <c r="C58" s="20"/>
      <c r="D58" s="20"/>
      <c r="E58" s="20"/>
      <c r="F58" s="22"/>
      <c r="G58" s="28"/>
      <c r="H58" s="28"/>
      <c r="I58" s="28"/>
    </row>
    <row r="59" spans="1:9" ht="10.9" customHeight="1">
      <c r="A59" s="7"/>
      <c r="B59" s="4"/>
      <c r="C59" s="20"/>
      <c r="D59" s="20"/>
      <c r="E59" s="20"/>
      <c r="F59" s="22"/>
      <c r="G59" s="22"/>
      <c r="H59" s="28"/>
      <c r="I59" s="28"/>
    </row>
    <row r="60" spans="1:9" ht="10.9" customHeight="1">
      <c r="A60" s="17"/>
      <c r="C60" s="47" t="s">
        <v>51</v>
      </c>
      <c r="D60" s="47" t="s">
        <v>81</v>
      </c>
      <c r="E60" s="47" t="s">
        <v>102</v>
      </c>
      <c r="F60" s="48" t="s">
        <v>62</v>
      </c>
      <c r="G60" s="49" t="s">
        <v>85</v>
      </c>
      <c r="H60" s="49" t="s">
        <v>85</v>
      </c>
      <c r="I60" s="50" t="s">
        <v>85</v>
      </c>
    </row>
    <row r="61" spans="1:9" ht="10.9" customHeight="1">
      <c r="C61" s="47" t="s">
        <v>79</v>
      </c>
      <c r="D61" s="47" t="s">
        <v>80</v>
      </c>
      <c r="E61" s="47" t="s">
        <v>103</v>
      </c>
      <c r="F61" s="48" t="s">
        <v>87</v>
      </c>
      <c r="G61" s="49">
        <v>2017</v>
      </c>
      <c r="H61" s="49">
        <v>2018</v>
      </c>
      <c r="I61" s="50">
        <v>2019</v>
      </c>
    </row>
    <row r="62" spans="1:9" ht="10.9" customHeight="1">
      <c r="A62" s="51"/>
      <c r="B62" s="46" t="s">
        <v>50</v>
      </c>
      <c r="C62" s="47">
        <v>2016</v>
      </c>
      <c r="D62" s="47" t="s">
        <v>86</v>
      </c>
      <c r="E62" s="47" t="s">
        <v>104</v>
      </c>
      <c r="F62" s="48"/>
      <c r="G62" s="49"/>
      <c r="H62" s="49"/>
      <c r="I62" s="50"/>
    </row>
    <row r="63" spans="1:9" ht="10.9" customHeight="1">
      <c r="A63" s="7"/>
      <c r="B63" s="4"/>
      <c r="C63" s="20"/>
      <c r="D63" s="20"/>
      <c r="E63" s="20"/>
      <c r="F63" s="28"/>
      <c r="G63" s="28"/>
      <c r="H63" s="28"/>
      <c r="I63" s="28"/>
    </row>
    <row r="64" spans="1:9" ht="10.9" customHeight="1">
      <c r="A64" s="11">
        <v>204</v>
      </c>
      <c r="B64" s="56" t="s">
        <v>29</v>
      </c>
      <c r="C64" s="58">
        <v>1000</v>
      </c>
      <c r="D64" s="58"/>
      <c r="E64" s="57">
        <f t="shared" ref="E64:E66" si="14">C64+D64</f>
        <v>1000</v>
      </c>
      <c r="F64" s="58">
        <v>0</v>
      </c>
      <c r="G64" s="86">
        <v>2000</v>
      </c>
      <c r="H64" s="58">
        <v>3000</v>
      </c>
      <c r="I64" s="79">
        <v>4000</v>
      </c>
    </row>
    <row r="65" spans="1:10" ht="10.9" customHeight="1">
      <c r="A65" s="11">
        <v>205</v>
      </c>
      <c r="B65" s="56" t="s">
        <v>30</v>
      </c>
      <c r="C65" s="58">
        <v>0</v>
      </c>
      <c r="D65" s="58"/>
      <c r="E65" s="57">
        <f t="shared" si="14"/>
        <v>0</v>
      </c>
      <c r="F65" s="58">
        <v>0</v>
      </c>
      <c r="G65" s="86">
        <v>250</v>
      </c>
      <c r="H65" s="58">
        <v>250</v>
      </c>
      <c r="I65" s="79">
        <v>250</v>
      </c>
    </row>
    <row r="66" spans="1:10" ht="10.9" customHeight="1">
      <c r="A66" s="11">
        <v>206</v>
      </c>
      <c r="B66" s="56" t="s">
        <v>68</v>
      </c>
      <c r="C66" s="58">
        <v>3000</v>
      </c>
      <c r="D66" s="58"/>
      <c r="E66" s="57">
        <f t="shared" si="14"/>
        <v>3000</v>
      </c>
      <c r="F66" s="58">
        <v>2390</v>
      </c>
      <c r="G66" s="86">
        <v>3000</v>
      </c>
      <c r="H66" s="58">
        <v>3000</v>
      </c>
      <c r="I66" s="79">
        <v>3000</v>
      </c>
    </row>
    <row r="67" spans="1:10" ht="10.9" customHeight="1">
      <c r="A67" s="11"/>
      <c r="B67" s="8" t="s">
        <v>5</v>
      </c>
      <c r="C67" s="14">
        <f>SUM(C55:C57)+SUM(C64:C66)</f>
        <v>8000</v>
      </c>
      <c r="D67" s="14">
        <f t="shared" ref="D67:I67" si="15">SUM(D55:D57)+SUM(D64:D66)</f>
        <v>0</v>
      </c>
      <c r="E67" s="14">
        <f t="shared" ref="E67" si="16">SUM(E55:E57)+SUM(E64:E66)</f>
        <v>8000</v>
      </c>
      <c r="F67" s="14">
        <f t="shared" si="15"/>
        <v>3064</v>
      </c>
      <c r="G67" s="87">
        <f t="shared" si="15"/>
        <v>14250</v>
      </c>
      <c r="H67" s="14">
        <f t="shared" si="15"/>
        <v>16250</v>
      </c>
      <c r="I67" s="80">
        <f t="shared" si="15"/>
        <v>18250</v>
      </c>
    </row>
    <row r="68" spans="1:10" ht="10.9" customHeight="1">
      <c r="A68" s="13" t="s">
        <v>6</v>
      </c>
      <c r="B68" s="6" t="s">
        <v>31</v>
      </c>
      <c r="C68" s="18"/>
      <c r="D68" s="18"/>
      <c r="E68" s="18"/>
      <c r="F68" s="12"/>
      <c r="G68" s="91"/>
      <c r="H68" s="104"/>
      <c r="I68" s="93"/>
    </row>
    <row r="69" spans="1:10" ht="10.9" customHeight="1">
      <c r="A69" s="11">
        <v>207</v>
      </c>
      <c r="B69" s="56" t="s">
        <v>10</v>
      </c>
      <c r="C69" s="58">
        <v>3700</v>
      </c>
      <c r="D69" s="58"/>
      <c r="E69" s="57">
        <f t="shared" ref="E69:E70" si="17">C69+D69</f>
        <v>3700</v>
      </c>
      <c r="F69" s="58">
        <v>3447</v>
      </c>
      <c r="G69" s="86">
        <v>5000</v>
      </c>
      <c r="H69" s="58">
        <v>5500</v>
      </c>
      <c r="I69" s="79">
        <v>5500</v>
      </c>
    </row>
    <row r="70" spans="1:10" ht="10.9" customHeight="1">
      <c r="A70" s="11">
        <v>208</v>
      </c>
      <c r="B70" s="56" t="s">
        <v>20</v>
      </c>
      <c r="C70" s="58">
        <v>2500</v>
      </c>
      <c r="D70" s="58"/>
      <c r="E70" s="57">
        <f t="shared" si="17"/>
        <v>2500</v>
      </c>
      <c r="F70" s="58">
        <v>2410</v>
      </c>
      <c r="G70" s="86">
        <v>3000</v>
      </c>
      <c r="H70" s="58">
        <v>3500</v>
      </c>
      <c r="I70" s="79">
        <v>3500</v>
      </c>
    </row>
    <row r="71" spans="1:10" ht="10.9" customHeight="1">
      <c r="A71" s="11"/>
      <c r="B71" s="8" t="s">
        <v>12</v>
      </c>
      <c r="C71" s="14">
        <f>SUM(C69:C70)</f>
        <v>6200</v>
      </c>
      <c r="D71" s="14">
        <f>SUM(D69:D70)</f>
        <v>0</v>
      </c>
      <c r="E71" s="14">
        <f>SUM(E69:E70)</f>
        <v>6200</v>
      </c>
      <c r="F71" s="14">
        <f t="shared" ref="F71:I71" si="18">SUM(F69:F70)</f>
        <v>5857</v>
      </c>
      <c r="G71" s="87">
        <f t="shared" ref="G71:H71" si="19">SUM(G69:G70)</f>
        <v>8000</v>
      </c>
      <c r="H71" s="14">
        <f t="shared" si="19"/>
        <v>9000</v>
      </c>
      <c r="I71" s="80">
        <f t="shared" si="18"/>
        <v>9000</v>
      </c>
    </row>
    <row r="72" spans="1:10" ht="10.9" customHeight="1">
      <c r="A72" s="11"/>
      <c r="B72" s="8"/>
      <c r="C72" s="14"/>
      <c r="D72" s="14"/>
      <c r="E72" s="14"/>
      <c r="F72" s="12"/>
      <c r="G72" s="88"/>
      <c r="H72" s="28"/>
      <c r="I72" s="81"/>
    </row>
    <row r="73" spans="1:10" ht="10.9" customHeight="1">
      <c r="A73" s="36">
        <v>3</v>
      </c>
      <c r="B73" s="37" t="s">
        <v>33</v>
      </c>
      <c r="C73" s="38">
        <f t="shared" ref="C73:I73" si="20">C81+C89+C92</f>
        <v>433185</v>
      </c>
      <c r="D73" s="38">
        <f t="shared" si="20"/>
        <v>20126</v>
      </c>
      <c r="E73" s="38">
        <f t="shared" ref="E73" si="21">E81+E89+E92</f>
        <v>453311</v>
      </c>
      <c r="F73" s="38">
        <f t="shared" si="20"/>
        <v>82642</v>
      </c>
      <c r="G73" s="84">
        <f t="shared" ref="G73:H73" si="22">G81+G89+G92</f>
        <v>402446</v>
      </c>
      <c r="H73" s="38">
        <f t="shared" si="22"/>
        <v>453311</v>
      </c>
      <c r="I73" s="77">
        <f t="shared" si="20"/>
        <v>479977</v>
      </c>
    </row>
    <row r="74" spans="1:10" ht="10.9" customHeight="1">
      <c r="A74" s="7"/>
      <c r="B74" s="4"/>
      <c r="C74" s="18"/>
      <c r="D74" s="18"/>
      <c r="E74" s="18"/>
      <c r="F74" s="12"/>
      <c r="G74" s="88"/>
      <c r="H74" s="28"/>
      <c r="I74" s="81"/>
    </row>
    <row r="75" spans="1:10" ht="10.9" customHeight="1">
      <c r="A75" s="13">
        <v>31</v>
      </c>
      <c r="B75" s="6" t="s">
        <v>94</v>
      </c>
      <c r="C75" s="18"/>
      <c r="D75" s="18"/>
      <c r="E75" s="18"/>
      <c r="F75" s="12"/>
      <c r="G75" s="88"/>
      <c r="H75" s="28"/>
      <c r="I75" s="81"/>
    </row>
    <row r="76" spans="1:10" ht="10.9" customHeight="1">
      <c r="A76" s="7"/>
      <c r="B76" s="56" t="s">
        <v>34</v>
      </c>
      <c r="C76" s="60" t="s">
        <v>35</v>
      </c>
      <c r="D76" s="60"/>
      <c r="E76" s="105" t="s">
        <v>35</v>
      </c>
      <c r="F76" s="58">
        <v>0</v>
      </c>
      <c r="G76" s="92" t="s">
        <v>35</v>
      </c>
      <c r="H76" s="60" t="s">
        <v>35</v>
      </c>
      <c r="I76" s="94" t="s">
        <v>35</v>
      </c>
    </row>
    <row r="77" spans="1:10" ht="10.9" customHeight="1">
      <c r="A77" s="7"/>
      <c r="B77" s="56" t="s">
        <v>36</v>
      </c>
      <c r="C77" s="58">
        <v>140460</v>
      </c>
      <c r="D77" s="58"/>
      <c r="E77" s="57">
        <f t="shared" ref="E77:E80" si="23">C77+D77</f>
        <v>140460</v>
      </c>
      <c r="F77" s="58">
        <v>9445</v>
      </c>
      <c r="G77" s="86"/>
      <c r="H77" s="58"/>
      <c r="I77" s="68"/>
    </row>
    <row r="78" spans="1:10" ht="10.9" customHeight="1">
      <c r="A78" s="7"/>
      <c r="B78" s="56" t="s">
        <v>37</v>
      </c>
      <c r="C78" s="58">
        <v>69204</v>
      </c>
      <c r="D78" s="58"/>
      <c r="E78" s="57">
        <f t="shared" si="23"/>
        <v>69204</v>
      </c>
      <c r="F78" s="69">
        <v>46326</v>
      </c>
      <c r="G78" s="86"/>
      <c r="H78" s="58"/>
      <c r="I78" s="68"/>
      <c r="J78" s="106"/>
    </row>
    <row r="79" spans="1:10" ht="10.9" customHeight="1">
      <c r="A79" s="7"/>
      <c r="B79" s="56" t="s">
        <v>27</v>
      </c>
      <c r="C79" s="58">
        <v>73294</v>
      </c>
      <c r="D79" s="58"/>
      <c r="E79" s="57">
        <f t="shared" si="23"/>
        <v>73294</v>
      </c>
      <c r="F79" s="69">
        <v>19547</v>
      </c>
      <c r="G79" s="86"/>
      <c r="H79" s="58"/>
      <c r="I79" s="68"/>
    </row>
    <row r="80" spans="1:10" ht="10.9" customHeight="1">
      <c r="A80" s="11"/>
      <c r="B80" s="56" t="s">
        <v>38</v>
      </c>
      <c r="C80" s="58">
        <v>3400</v>
      </c>
      <c r="D80" s="58"/>
      <c r="E80" s="57">
        <f t="shared" si="23"/>
        <v>3400</v>
      </c>
      <c r="F80" s="58">
        <v>0</v>
      </c>
      <c r="G80" s="86"/>
      <c r="H80" s="58"/>
      <c r="I80" s="68"/>
    </row>
    <row r="81" spans="1:9" ht="10.9" customHeight="1">
      <c r="A81" s="7"/>
      <c r="B81" s="9" t="s">
        <v>39</v>
      </c>
      <c r="C81" s="14">
        <f t="shared" ref="C81:F81" si="24">SUM(C77:C80)</f>
        <v>286358</v>
      </c>
      <c r="D81" s="14">
        <f t="shared" si="24"/>
        <v>0</v>
      </c>
      <c r="E81" s="14">
        <f t="shared" ref="E81" si="25">SUM(E77:E80)</f>
        <v>286358</v>
      </c>
      <c r="F81" s="14">
        <f t="shared" si="24"/>
        <v>75318</v>
      </c>
      <c r="G81" s="87">
        <v>221689</v>
      </c>
      <c r="H81" s="14">
        <v>366484</v>
      </c>
      <c r="I81" s="80">
        <v>388042</v>
      </c>
    </row>
    <row r="82" spans="1:9" ht="10.9" customHeight="1">
      <c r="A82" s="7"/>
      <c r="B82" s="9"/>
      <c r="C82" s="14"/>
      <c r="D82" s="14"/>
      <c r="E82" s="14"/>
      <c r="F82" s="12"/>
      <c r="G82" s="88"/>
      <c r="H82" s="28"/>
      <c r="I82" s="81"/>
    </row>
    <row r="83" spans="1:9" ht="10.9" customHeight="1">
      <c r="A83" s="13">
        <v>32</v>
      </c>
      <c r="B83" s="6" t="s">
        <v>93</v>
      </c>
      <c r="C83" s="59"/>
      <c r="D83" s="59"/>
      <c r="E83" s="59"/>
      <c r="F83" s="12"/>
      <c r="G83" s="88"/>
      <c r="H83" s="28"/>
      <c r="I83" s="81"/>
    </row>
    <row r="84" spans="1:9" ht="10.9" customHeight="1">
      <c r="A84" s="11"/>
      <c r="B84" s="56" t="s">
        <v>34</v>
      </c>
      <c r="C84" s="60" t="s">
        <v>35</v>
      </c>
      <c r="D84" s="60"/>
      <c r="E84" s="60" t="s">
        <v>35</v>
      </c>
      <c r="F84" s="58">
        <v>0</v>
      </c>
      <c r="G84" s="92" t="s">
        <v>35</v>
      </c>
      <c r="H84" s="60" t="s">
        <v>35</v>
      </c>
      <c r="I84" s="94" t="s">
        <v>35</v>
      </c>
    </row>
    <row r="85" spans="1:9" ht="10.9" customHeight="1">
      <c r="A85" s="11"/>
      <c r="B85" s="56" t="s">
        <v>36</v>
      </c>
      <c r="C85" s="58">
        <v>72375</v>
      </c>
      <c r="D85" s="58"/>
      <c r="E85" s="57">
        <f t="shared" ref="E85:E88" si="26">C85+D85</f>
        <v>72375</v>
      </c>
      <c r="F85" s="69">
        <v>7324</v>
      </c>
      <c r="G85" s="86"/>
      <c r="H85" s="58"/>
      <c r="I85" s="68"/>
    </row>
    <row r="86" spans="1:9" ht="10.9" customHeight="1">
      <c r="A86" s="11"/>
      <c r="B86" s="56" t="s">
        <v>27</v>
      </c>
      <c r="C86" s="58">
        <v>4300</v>
      </c>
      <c r="D86" s="58"/>
      <c r="E86" s="57">
        <f t="shared" si="26"/>
        <v>4300</v>
      </c>
      <c r="F86" s="58">
        <v>0</v>
      </c>
      <c r="G86" s="86"/>
      <c r="H86" s="58"/>
      <c r="I86" s="68"/>
    </row>
    <row r="87" spans="1:9" ht="10.9" customHeight="1">
      <c r="A87" s="11"/>
      <c r="B87" s="56" t="s">
        <v>40</v>
      </c>
      <c r="C87" s="58">
        <v>9000</v>
      </c>
      <c r="D87" s="58"/>
      <c r="E87" s="57">
        <f t="shared" si="26"/>
        <v>9000</v>
      </c>
      <c r="F87" s="58">
        <v>0</v>
      </c>
      <c r="G87" s="86"/>
      <c r="H87" s="58"/>
      <c r="I87" s="68"/>
    </row>
    <row r="88" spans="1:9" ht="10.9" customHeight="1">
      <c r="A88" s="11"/>
      <c r="B88" s="56" t="s">
        <v>41</v>
      </c>
      <c r="C88" s="58">
        <v>1152</v>
      </c>
      <c r="D88" s="58"/>
      <c r="E88" s="57">
        <f t="shared" si="26"/>
        <v>1152</v>
      </c>
      <c r="F88" s="58">
        <v>0</v>
      </c>
      <c r="G88" s="86"/>
      <c r="H88" s="58"/>
      <c r="I88" s="68"/>
    </row>
    <row r="89" spans="1:9" ht="10.9" customHeight="1">
      <c r="A89" s="11"/>
      <c r="B89" s="9" t="s">
        <v>39</v>
      </c>
      <c r="C89" s="14">
        <f t="shared" ref="C89:F89" si="27">SUM(C84:C88)</f>
        <v>86827</v>
      </c>
      <c r="D89" s="14">
        <f t="shared" si="27"/>
        <v>0</v>
      </c>
      <c r="E89" s="14">
        <f t="shared" ref="E89" si="28">SUM(E84:E88)</f>
        <v>86827</v>
      </c>
      <c r="F89" s="14">
        <f t="shared" si="27"/>
        <v>7324</v>
      </c>
      <c r="G89" s="87">
        <v>86827</v>
      </c>
      <c r="H89" s="14">
        <v>86827</v>
      </c>
      <c r="I89" s="80">
        <v>91935</v>
      </c>
    </row>
    <row r="90" spans="1:9" ht="10.9" customHeight="1">
      <c r="A90" s="11"/>
      <c r="B90" s="24"/>
      <c r="C90" s="28"/>
      <c r="D90" s="28"/>
      <c r="E90" s="28"/>
      <c r="F90" s="12"/>
      <c r="G90" s="88"/>
      <c r="H90" s="28"/>
      <c r="I90" s="81"/>
    </row>
    <row r="91" spans="1:9" ht="10.9" customHeight="1">
      <c r="A91" s="13">
        <v>33</v>
      </c>
      <c r="B91" s="62" t="s">
        <v>92</v>
      </c>
      <c r="C91" s="63"/>
      <c r="D91" s="63"/>
      <c r="E91" s="63"/>
      <c r="F91" s="89"/>
      <c r="G91" s="91"/>
      <c r="H91" s="104"/>
      <c r="I91" s="93"/>
    </row>
    <row r="92" spans="1:9" ht="10.9" customHeight="1">
      <c r="A92" s="11"/>
      <c r="B92" s="9" t="s">
        <v>39</v>
      </c>
      <c r="C92" s="32">
        <v>60000</v>
      </c>
      <c r="D92" s="32">
        <v>20126</v>
      </c>
      <c r="E92" s="32">
        <f>C92+D92</f>
        <v>80126</v>
      </c>
      <c r="F92" s="90">
        <v>0</v>
      </c>
      <c r="G92" s="112">
        <v>93930</v>
      </c>
      <c r="H92" s="90">
        <v>0</v>
      </c>
      <c r="I92" s="95">
        <v>0</v>
      </c>
    </row>
    <row r="93" spans="1:9" ht="10.9" customHeight="1">
      <c r="A93" s="11"/>
      <c r="B93" s="16"/>
      <c r="C93" s="18"/>
      <c r="D93" s="18"/>
      <c r="E93" s="18"/>
      <c r="F93" s="12"/>
      <c r="G93" s="88"/>
      <c r="H93" s="28"/>
      <c r="I93" s="81"/>
    </row>
    <row r="94" spans="1:9" ht="10.9" customHeight="1">
      <c r="A94" s="36">
        <v>4</v>
      </c>
      <c r="B94" s="37" t="s">
        <v>52</v>
      </c>
      <c r="C94" s="38">
        <f>C96+C97+C98+C99+C100</f>
        <v>135000</v>
      </c>
      <c r="D94" s="38">
        <f t="shared" ref="D94:I94" si="29">D96+D97+D98+D99+D100</f>
        <v>34580</v>
      </c>
      <c r="E94" s="38">
        <f t="shared" ref="E94" si="30">E96+E97+E98+E99+E100</f>
        <v>169580</v>
      </c>
      <c r="F94" s="38">
        <f t="shared" si="29"/>
        <v>24600</v>
      </c>
      <c r="G94" s="84">
        <f t="shared" si="29"/>
        <v>208000</v>
      </c>
      <c r="H94" s="38">
        <f t="shared" si="29"/>
        <v>238250</v>
      </c>
      <c r="I94" s="77">
        <f t="shared" si="29"/>
        <v>239250</v>
      </c>
    </row>
    <row r="95" spans="1:9" ht="10.9" customHeight="1">
      <c r="A95" s="13"/>
      <c r="B95" s="5"/>
      <c r="C95" s="18"/>
      <c r="D95" s="18"/>
      <c r="E95" s="18"/>
      <c r="F95" s="12"/>
      <c r="G95" s="88"/>
      <c r="H95" s="28"/>
      <c r="I95" s="81"/>
    </row>
    <row r="96" spans="1:9" customFormat="1" ht="10.9" customHeight="1">
      <c r="A96" s="33">
        <v>41</v>
      </c>
      <c r="B96" s="65" t="s">
        <v>71</v>
      </c>
      <c r="C96" s="58">
        <v>52500</v>
      </c>
      <c r="D96" s="58">
        <v>19000</v>
      </c>
      <c r="E96" s="57">
        <f t="shared" ref="E96:E100" si="31">C96+D96</f>
        <v>71500</v>
      </c>
      <c r="F96" s="58">
        <v>3769</v>
      </c>
      <c r="G96" s="113">
        <v>105000</v>
      </c>
      <c r="H96" s="57">
        <v>126500</v>
      </c>
      <c r="I96" s="111">
        <v>126500</v>
      </c>
    </row>
    <row r="97" spans="1:9" ht="10.9" customHeight="1">
      <c r="A97" s="11">
        <v>42</v>
      </c>
      <c r="B97" s="56" t="s">
        <v>60</v>
      </c>
      <c r="C97" s="66">
        <v>39300</v>
      </c>
      <c r="D97" s="66"/>
      <c r="E97" s="57">
        <f t="shared" si="31"/>
        <v>39300</v>
      </c>
      <c r="F97" s="66">
        <v>177</v>
      </c>
      <c r="G97" s="86">
        <v>75000</v>
      </c>
      <c r="H97" s="58">
        <v>93750</v>
      </c>
      <c r="I97" s="79">
        <v>93750</v>
      </c>
    </row>
    <row r="98" spans="1:9" ht="10.9" customHeight="1">
      <c r="A98" s="11">
        <v>43</v>
      </c>
      <c r="B98" s="67" t="s">
        <v>95</v>
      </c>
      <c r="C98" s="58">
        <v>0</v>
      </c>
      <c r="D98" s="58"/>
      <c r="E98" s="57">
        <f t="shared" si="31"/>
        <v>0</v>
      </c>
      <c r="F98" s="58">
        <v>0</v>
      </c>
      <c r="G98" s="86">
        <v>10000</v>
      </c>
      <c r="H98" s="57">
        <v>0</v>
      </c>
      <c r="I98" s="79">
        <v>1000</v>
      </c>
    </row>
    <row r="99" spans="1:9" ht="10.9" customHeight="1">
      <c r="A99" s="11">
        <v>44</v>
      </c>
      <c r="B99" s="67" t="s">
        <v>96</v>
      </c>
      <c r="C99" s="58">
        <v>43200</v>
      </c>
      <c r="D99" s="58"/>
      <c r="E99" s="57">
        <f t="shared" si="31"/>
        <v>43200</v>
      </c>
      <c r="F99" s="58">
        <v>18653</v>
      </c>
      <c r="G99" s="86"/>
      <c r="H99" s="58"/>
      <c r="I99" s="79"/>
    </row>
    <row r="100" spans="1:9" ht="10.9" customHeight="1">
      <c r="A100" s="11">
        <v>45</v>
      </c>
      <c r="B100" s="67" t="s">
        <v>83</v>
      </c>
      <c r="C100" s="58">
        <v>0</v>
      </c>
      <c r="D100" s="58">
        <v>15580</v>
      </c>
      <c r="E100" s="57">
        <f t="shared" si="31"/>
        <v>15580</v>
      </c>
      <c r="F100" s="58">
        <v>2001</v>
      </c>
      <c r="G100" s="86">
        <v>18000</v>
      </c>
      <c r="H100" s="58">
        <v>18000</v>
      </c>
      <c r="I100" s="79">
        <v>18000</v>
      </c>
    </row>
    <row r="101" spans="1:9" ht="10.9" customHeight="1">
      <c r="A101" s="7"/>
      <c r="B101" s="23"/>
      <c r="C101" s="18"/>
      <c r="D101" s="18"/>
      <c r="E101" s="18"/>
      <c r="F101" s="12"/>
      <c r="G101" s="108"/>
      <c r="H101" s="28"/>
      <c r="I101" s="28"/>
    </row>
    <row r="102" spans="1:9" ht="10.9" customHeight="1">
      <c r="A102" s="39"/>
      <c r="B102" s="40" t="s">
        <v>53</v>
      </c>
      <c r="C102" s="41">
        <f t="shared" ref="C102:I102" si="32">C10+C52+C73+C94</f>
        <v>1463065</v>
      </c>
      <c r="D102" s="41">
        <f t="shared" si="32"/>
        <v>30206</v>
      </c>
      <c r="E102" s="41">
        <f t="shared" ref="E102" si="33">E10+E52+E73+E94</f>
        <v>1493271</v>
      </c>
      <c r="F102" s="41">
        <f t="shared" si="32"/>
        <v>504829</v>
      </c>
      <c r="G102" s="110">
        <f t="shared" si="32"/>
        <v>1494650</v>
      </c>
      <c r="H102" s="41">
        <f t="shared" si="32"/>
        <v>1576765</v>
      </c>
      <c r="I102" s="41">
        <f t="shared" si="32"/>
        <v>1638431</v>
      </c>
    </row>
    <row r="103" spans="1:9" ht="10.9" customHeight="1">
      <c r="G103" s="22"/>
      <c r="H103" s="22"/>
      <c r="I103" s="22"/>
    </row>
    <row r="104" spans="1:9" ht="10.9" customHeight="1">
      <c r="G104" s="22"/>
      <c r="H104" s="22"/>
      <c r="I104" s="22"/>
    </row>
    <row r="105" spans="1:9" ht="10.9" customHeight="1">
      <c r="G105" s="22"/>
      <c r="H105" s="22"/>
      <c r="I105" s="22"/>
    </row>
    <row r="106" spans="1:9" ht="10.9" customHeight="1">
      <c r="G106" s="22"/>
      <c r="H106" s="22"/>
      <c r="I106" s="22"/>
    </row>
    <row r="107" spans="1:9" ht="10.9" customHeight="1">
      <c r="G107" s="22"/>
      <c r="H107" s="22"/>
      <c r="I107" s="22"/>
    </row>
    <row r="108" spans="1:9" ht="10.9" customHeight="1">
      <c r="G108" s="114"/>
      <c r="H108" s="22"/>
      <c r="I108" s="22"/>
    </row>
    <row r="109" spans="1:9" ht="10.9" customHeight="1">
      <c r="G109" s="22"/>
      <c r="H109" s="22"/>
      <c r="I109" s="22"/>
    </row>
    <row r="110" spans="1:9" ht="10.9" customHeight="1">
      <c r="G110" s="22"/>
      <c r="H110" s="22"/>
      <c r="I110" s="22"/>
    </row>
    <row r="111" spans="1:9" ht="10.9" customHeight="1">
      <c r="G111" s="22"/>
      <c r="H111" s="22"/>
      <c r="I111" s="22"/>
    </row>
    <row r="112" spans="1:9" ht="10.9" customHeight="1">
      <c r="G112" s="22"/>
      <c r="H112" s="22"/>
      <c r="I112" s="22"/>
    </row>
    <row r="113" spans="1:9" ht="10.9" customHeight="1">
      <c r="G113" s="22"/>
      <c r="H113" s="22"/>
      <c r="I113" s="22"/>
    </row>
    <row r="114" spans="1:9" ht="10.9" customHeight="1">
      <c r="G114" s="22"/>
      <c r="H114" s="22"/>
      <c r="I114" s="22"/>
    </row>
    <row r="115" spans="1:9" ht="10.9" customHeight="1">
      <c r="G115" s="22"/>
      <c r="H115" s="22"/>
      <c r="I115" s="22"/>
    </row>
    <row r="116" spans="1:9" ht="10.9" customHeight="1">
      <c r="G116" s="22"/>
      <c r="H116" s="22"/>
      <c r="I116" s="22"/>
    </row>
    <row r="117" spans="1:9" ht="10.9" customHeight="1">
      <c r="G117" s="22"/>
      <c r="H117" s="22"/>
      <c r="I117" s="22"/>
    </row>
    <row r="118" spans="1:9" ht="10.9" customHeight="1">
      <c r="A118" s="35"/>
      <c r="B118" s="35"/>
      <c r="C118" s="47" t="s">
        <v>51</v>
      </c>
      <c r="D118" s="47" t="s">
        <v>81</v>
      </c>
      <c r="E118" s="47" t="s">
        <v>102</v>
      </c>
      <c r="F118" s="48" t="s">
        <v>62</v>
      </c>
      <c r="G118" s="49" t="s">
        <v>85</v>
      </c>
      <c r="H118" s="49" t="s">
        <v>85</v>
      </c>
      <c r="I118" s="50" t="s">
        <v>85</v>
      </c>
    </row>
    <row r="119" spans="1:9" ht="10.9" customHeight="1">
      <c r="A119" s="43"/>
      <c r="B119" s="35"/>
      <c r="C119" s="47" t="s">
        <v>79</v>
      </c>
      <c r="D119" s="47" t="s">
        <v>80</v>
      </c>
      <c r="E119" s="47" t="s">
        <v>103</v>
      </c>
      <c r="F119" s="48" t="s">
        <v>87</v>
      </c>
      <c r="G119" s="49">
        <v>2017</v>
      </c>
      <c r="H119" s="49">
        <v>2018</v>
      </c>
      <c r="I119" s="50">
        <v>2019</v>
      </c>
    </row>
    <row r="120" spans="1:9" ht="10.9" customHeight="1">
      <c r="A120" s="52"/>
      <c r="B120" s="46" t="s">
        <v>56</v>
      </c>
      <c r="C120" s="47">
        <v>2016</v>
      </c>
      <c r="D120" s="47" t="s">
        <v>86</v>
      </c>
      <c r="E120" s="47" t="s">
        <v>104</v>
      </c>
      <c r="F120" s="48"/>
      <c r="G120" s="49"/>
      <c r="H120" s="49"/>
      <c r="I120" s="50"/>
    </row>
    <row r="121" spans="1:9" ht="10.9" customHeight="1">
      <c r="A121" s="12"/>
      <c r="F121" s="12"/>
      <c r="G121" s="22"/>
      <c r="H121" s="28"/>
      <c r="I121" s="28"/>
    </row>
    <row r="122" spans="1:9" ht="10.9" customHeight="1">
      <c r="A122" s="36">
        <v>1</v>
      </c>
      <c r="B122" s="37" t="s">
        <v>0</v>
      </c>
      <c r="C122" s="38">
        <f>C124+C126+C133+C140</f>
        <v>451575</v>
      </c>
      <c r="D122" s="38">
        <f>D124+D126+D133+D140</f>
        <v>39122</v>
      </c>
      <c r="E122" s="38">
        <f>E124+E126+E133+E140</f>
        <v>490697</v>
      </c>
      <c r="F122" s="38">
        <f>F124+F126+F133+F140</f>
        <v>365152</v>
      </c>
      <c r="G122" s="84">
        <f t="shared" ref="G122:H122" si="34">G124+G126+G133+G140</f>
        <v>446250</v>
      </c>
      <c r="H122" s="38">
        <f t="shared" si="34"/>
        <v>431250</v>
      </c>
      <c r="I122" s="38">
        <f>I124+I126+I133+I140</f>
        <v>431250</v>
      </c>
    </row>
    <row r="123" spans="1:9" ht="10.9" customHeight="1">
      <c r="A123" s="7"/>
      <c r="B123" s="4"/>
      <c r="F123" s="12"/>
      <c r="G123" s="88"/>
      <c r="H123" s="28"/>
      <c r="I123" s="28"/>
    </row>
    <row r="124" spans="1:9" ht="10.9" customHeight="1">
      <c r="A124" s="13">
        <v>11</v>
      </c>
      <c r="B124" s="62" t="s">
        <v>42</v>
      </c>
      <c r="C124" s="64">
        <v>357275</v>
      </c>
      <c r="D124" s="64">
        <v>10000</v>
      </c>
      <c r="E124" s="64">
        <f>C124+D124</f>
        <v>367275</v>
      </c>
      <c r="F124" s="96">
        <v>284087</v>
      </c>
      <c r="G124" s="115">
        <v>395000</v>
      </c>
      <c r="H124" s="64">
        <v>380000</v>
      </c>
      <c r="I124" s="64">
        <v>380000</v>
      </c>
    </row>
    <row r="125" spans="1:9" ht="10.9" customHeight="1">
      <c r="A125" s="7"/>
      <c r="B125" s="4"/>
      <c r="F125" s="12"/>
      <c r="G125" s="88"/>
      <c r="H125" s="28"/>
      <c r="I125" s="28"/>
    </row>
    <row r="126" spans="1:9" ht="10.9" customHeight="1">
      <c r="A126" s="13">
        <v>12</v>
      </c>
      <c r="B126" s="10" t="s">
        <v>43</v>
      </c>
      <c r="C126" s="14">
        <f>SUM(C127:C131)</f>
        <v>83900</v>
      </c>
      <c r="D126" s="14">
        <f>SUM(D127:D131)</f>
        <v>34122</v>
      </c>
      <c r="E126" s="14">
        <f>SUM(E127:E131)</f>
        <v>118022</v>
      </c>
      <c r="F126" s="14">
        <f>SUM(F127:F131)</f>
        <v>77622</v>
      </c>
      <c r="G126" s="87">
        <f t="shared" ref="G126:H126" si="35">SUM(G127:G131)</f>
        <v>51000</v>
      </c>
      <c r="H126" s="14">
        <f t="shared" si="35"/>
        <v>51000</v>
      </c>
      <c r="I126" s="14">
        <f>SUM(I127:I131)</f>
        <v>51000</v>
      </c>
    </row>
    <row r="127" spans="1:9" ht="10.9" customHeight="1">
      <c r="A127" s="11">
        <v>121</v>
      </c>
      <c r="B127" s="56" t="s">
        <v>44</v>
      </c>
      <c r="C127" s="58">
        <v>20000</v>
      </c>
      <c r="D127" s="58"/>
      <c r="E127" s="58">
        <f>C127+D127</f>
        <v>20000</v>
      </c>
      <c r="F127" s="58">
        <v>0</v>
      </c>
      <c r="G127" s="86">
        <v>14000</v>
      </c>
      <c r="H127" s="58">
        <v>14000</v>
      </c>
      <c r="I127" s="58">
        <v>14000</v>
      </c>
    </row>
    <row r="128" spans="1:9" ht="10.9" customHeight="1">
      <c r="A128" s="11">
        <v>122</v>
      </c>
      <c r="B128" s="56" t="s">
        <v>97</v>
      </c>
      <c r="C128" s="58">
        <v>10000</v>
      </c>
      <c r="D128" s="58">
        <v>20000</v>
      </c>
      <c r="E128" s="58">
        <f t="shared" ref="E128:E131" si="36">C128+D128</f>
        <v>30000</v>
      </c>
      <c r="F128" s="58">
        <v>20000</v>
      </c>
      <c r="G128" s="86">
        <v>10000</v>
      </c>
      <c r="H128" s="58">
        <v>10000</v>
      </c>
      <c r="I128" s="58">
        <v>10000</v>
      </c>
    </row>
    <row r="129" spans="1:9" ht="10.9" customHeight="1">
      <c r="A129" s="11">
        <v>123</v>
      </c>
      <c r="B129" s="56" t="s">
        <v>48</v>
      </c>
      <c r="C129" s="58">
        <v>10400</v>
      </c>
      <c r="D129" s="58"/>
      <c r="E129" s="58">
        <f t="shared" si="36"/>
        <v>10400</v>
      </c>
      <c r="F129" s="58">
        <v>0</v>
      </c>
      <c r="G129" s="86">
        <v>9000</v>
      </c>
      <c r="H129" s="58">
        <v>9000</v>
      </c>
      <c r="I129" s="58">
        <v>9000</v>
      </c>
    </row>
    <row r="130" spans="1:9" ht="10.9" customHeight="1">
      <c r="A130" s="11">
        <v>124</v>
      </c>
      <c r="B130" s="56" t="s">
        <v>105</v>
      </c>
      <c r="C130" s="58">
        <v>0</v>
      </c>
      <c r="D130" s="58">
        <v>14122</v>
      </c>
      <c r="E130" s="58">
        <f t="shared" si="36"/>
        <v>14122</v>
      </c>
      <c r="F130" s="58">
        <v>14122</v>
      </c>
      <c r="G130" s="86">
        <v>15000</v>
      </c>
      <c r="H130" s="58">
        <v>15000</v>
      </c>
      <c r="I130" s="58">
        <v>15000</v>
      </c>
    </row>
    <row r="131" spans="1:9" ht="10.9" customHeight="1">
      <c r="A131" s="11">
        <v>125</v>
      </c>
      <c r="B131" s="56" t="s">
        <v>84</v>
      </c>
      <c r="C131" s="58">
        <v>43500</v>
      </c>
      <c r="D131" s="58"/>
      <c r="E131" s="58">
        <f t="shared" si="36"/>
        <v>43500</v>
      </c>
      <c r="F131" s="58">
        <v>43500</v>
      </c>
      <c r="G131" s="113">
        <v>3000</v>
      </c>
      <c r="H131" s="58">
        <v>3000</v>
      </c>
      <c r="I131" s="57">
        <v>3000</v>
      </c>
    </row>
    <row r="132" spans="1:9" ht="10.9" customHeight="1">
      <c r="A132" s="7"/>
      <c r="B132" s="4"/>
      <c r="F132" s="12"/>
      <c r="G132" s="88"/>
      <c r="H132" s="28"/>
      <c r="I132" s="28"/>
    </row>
    <row r="133" spans="1:9" ht="10.9" customHeight="1">
      <c r="A133" s="13">
        <v>13</v>
      </c>
      <c r="B133" s="10" t="s">
        <v>45</v>
      </c>
      <c r="C133" s="14">
        <f>SUM(C134:C137)</f>
        <v>10400</v>
      </c>
      <c r="D133" s="14">
        <f>SUM(D134:D137)</f>
        <v>-5000</v>
      </c>
      <c r="E133" s="14">
        <f>SUM(E134:E137)</f>
        <v>5400</v>
      </c>
      <c r="F133" s="14">
        <f t="shared" ref="F133:I133" si="37">SUM(F134:F137)</f>
        <v>3443</v>
      </c>
      <c r="G133" s="87">
        <f t="shared" ref="G133:H133" si="38">SUM(G134:G137)</f>
        <v>250</v>
      </c>
      <c r="H133" s="14">
        <f t="shared" si="38"/>
        <v>250</v>
      </c>
      <c r="I133" s="14">
        <f t="shared" si="37"/>
        <v>250</v>
      </c>
    </row>
    <row r="134" spans="1:9" ht="10.9" customHeight="1">
      <c r="A134" s="11">
        <v>131</v>
      </c>
      <c r="B134" s="56" t="s">
        <v>46</v>
      </c>
      <c r="C134" s="58">
        <v>10000</v>
      </c>
      <c r="D134" s="58">
        <v>-5000</v>
      </c>
      <c r="E134" s="58">
        <f t="shared" ref="E134:E137" si="39">C134+D134</f>
        <v>5000</v>
      </c>
      <c r="F134" s="58">
        <v>3091</v>
      </c>
      <c r="G134" s="86">
        <v>0</v>
      </c>
      <c r="H134" s="58">
        <v>0</v>
      </c>
      <c r="I134" s="58">
        <v>0</v>
      </c>
    </row>
    <row r="135" spans="1:9" ht="10.9" customHeight="1">
      <c r="A135" s="11">
        <v>132</v>
      </c>
      <c r="B135" s="56" t="s">
        <v>47</v>
      </c>
      <c r="C135" s="58">
        <v>0</v>
      </c>
      <c r="D135" s="58"/>
      <c r="E135" s="58">
        <f t="shared" si="39"/>
        <v>0</v>
      </c>
      <c r="F135" s="58">
        <v>0</v>
      </c>
      <c r="G135" s="86">
        <v>0</v>
      </c>
      <c r="H135" s="58">
        <v>0</v>
      </c>
      <c r="I135" s="58">
        <v>0</v>
      </c>
    </row>
    <row r="136" spans="1:9" ht="10.9" customHeight="1">
      <c r="A136" s="11">
        <v>133</v>
      </c>
      <c r="B136" s="56" t="s">
        <v>49</v>
      </c>
      <c r="C136" s="58">
        <v>400</v>
      </c>
      <c r="D136" s="58"/>
      <c r="E136" s="58">
        <f t="shared" si="39"/>
        <v>400</v>
      </c>
      <c r="F136" s="69">
        <v>132</v>
      </c>
      <c r="G136" s="86">
        <v>250</v>
      </c>
      <c r="H136" s="58">
        <v>250</v>
      </c>
      <c r="I136" s="58">
        <v>250</v>
      </c>
    </row>
    <row r="137" spans="1:9" ht="10.9" customHeight="1">
      <c r="A137" s="11">
        <v>134</v>
      </c>
      <c r="B137" s="56" t="s">
        <v>32</v>
      </c>
      <c r="C137" s="58">
        <v>0</v>
      </c>
      <c r="D137" s="58"/>
      <c r="E137" s="58">
        <f t="shared" si="39"/>
        <v>0</v>
      </c>
      <c r="F137" s="58">
        <v>220</v>
      </c>
      <c r="G137" s="86">
        <v>0</v>
      </c>
      <c r="H137" s="58">
        <v>0</v>
      </c>
      <c r="I137" s="58">
        <v>0</v>
      </c>
    </row>
    <row r="138" spans="1:9" ht="10.9" customHeight="1">
      <c r="A138" s="11"/>
      <c r="B138" s="7"/>
      <c r="C138" s="28"/>
      <c r="D138" s="28"/>
      <c r="E138" s="28"/>
      <c r="F138" s="12"/>
      <c r="G138" s="88"/>
      <c r="H138" s="28"/>
      <c r="I138" s="28"/>
    </row>
    <row r="139" spans="1:9" ht="10.9" customHeight="1">
      <c r="A139" s="11"/>
      <c r="B139" s="7"/>
      <c r="C139" s="19"/>
      <c r="D139" s="19"/>
      <c r="E139" s="19"/>
      <c r="F139" s="12"/>
      <c r="G139" s="88"/>
      <c r="H139" s="28"/>
      <c r="I139" s="28"/>
    </row>
    <row r="140" spans="1:9" ht="10.9" customHeight="1">
      <c r="A140" s="13">
        <v>14</v>
      </c>
      <c r="B140" s="70" t="s">
        <v>98</v>
      </c>
      <c r="C140" s="64">
        <f>SUM(C141:C142)</f>
        <v>0</v>
      </c>
      <c r="D140" s="64">
        <f>SUM(D141:D142)</f>
        <v>0</v>
      </c>
      <c r="E140" s="64">
        <f>SUM(E141:E142)</f>
        <v>0</v>
      </c>
      <c r="F140" s="64">
        <f t="shared" ref="F140:I140" si="40">SUM(F141:F142)</f>
        <v>0</v>
      </c>
      <c r="G140" s="100">
        <f t="shared" ref="G140:H140" si="41">SUM(G141:G142)</f>
        <v>0</v>
      </c>
      <c r="H140" s="64">
        <f t="shared" si="41"/>
        <v>0</v>
      </c>
      <c r="I140" s="64">
        <f t="shared" si="40"/>
        <v>0</v>
      </c>
    </row>
    <row r="141" spans="1:9" ht="10.9" customHeight="1">
      <c r="A141" s="11">
        <v>141</v>
      </c>
      <c r="B141" s="56"/>
      <c r="C141" s="69">
        <v>0</v>
      </c>
      <c r="D141" s="69"/>
      <c r="E141" s="69"/>
      <c r="F141" s="58"/>
      <c r="G141" s="86"/>
      <c r="H141" s="58"/>
      <c r="I141" s="58"/>
    </row>
    <row r="142" spans="1:9" ht="10.9" customHeight="1">
      <c r="A142" s="11">
        <v>142</v>
      </c>
      <c r="B142" s="56"/>
      <c r="C142" s="69">
        <v>0</v>
      </c>
      <c r="D142" s="69"/>
      <c r="E142" s="69"/>
      <c r="F142" s="58"/>
      <c r="G142" s="86"/>
      <c r="H142" s="58"/>
      <c r="I142" s="58"/>
    </row>
    <row r="143" spans="1:9" ht="10.9" customHeight="1">
      <c r="A143" s="11"/>
      <c r="B143" s="7"/>
      <c r="F143" s="12"/>
      <c r="G143" s="108"/>
      <c r="H143" s="28"/>
      <c r="I143" s="28"/>
    </row>
    <row r="144" spans="1:9" ht="10.9" customHeight="1">
      <c r="A144" s="11"/>
      <c r="B144" s="7"/>
      <c r="F144" s="12"/>
      <c r="G144" s="88"/>
      <c r="H144" s="28"/>
      <c r="I144" s="28"/>
    </row>
    <row r="145" spans="1:9" ht="10.9" customHeight="1">
      <c r="A145" s="36">
        <v>2</v>
      </c>
      <c r="B145" s="37" t="s">
        <v>33</v>
      </c>
      <c r="C145" s="38">
        <f t="shared" ref="C145" si="42">C147+C151</f>
        <v>835000</v>
      </c>
      <c r="D145" s="38">
        <f t="shared" ref="D145:E145" si="43">D147+D151</f>
        <v>13940</v>
      </c>
      <c r="E145" s="38">
        <f t="shared" si="43"/>
        <v>848940</v>
      </c>
      <c r="F145" s="38">
        <f t="shared" ref="F145:I145" si="44">F147+F151</f>
        <v>284010</v>
      </c>
      <c r="G145" s="84">
        <f t="shared" ref="G145:H145" si="45">G147+G151</f>
        <v>789500</v>
      </c>
      <c r="H145" s="38">
        <f t="shared" si="45"/>
        <v>850000</v>
      </c>
      <c r="I145" s="38">
        <f t="shared" si="44"/>
        <v>900000</v>
      </c>
    </row>
    <row r="146" spans="1:9" ht="10.9" customHeight="1">
      <c r="A146" s="7"/>
      <c r="B146" s="4"/>
      <c r="F146" s="12"/>
      <c r="G146" s="88"/>
      <c r="H146" s="28"/>
      <c r="I146" s="28"/>
    </row>
    <row r="147" spans="1:9" ht="10.9" customHeight="1">
      <c r="A147" s="11">
        <v>21</v>
      </c>
      <c r="B147" s="7" t="s">
        <v>75</v>
      </c>
      <c r="C147" s="71">
        <f>SUM(C148:C150)</f>
        <v>760000</v>
      </c>
      <c r="D147" s="71">
        <f>SUM(D148:D150)</f>
        <v>0</v>
      </c>
      <c r="E147" s="71">
        <f>C147+D147</f>
        <v>760000</v>
      </c>
      <c r="F147" s="97">
        <v>284010</v>
      </c>
      <c r="G147" s="101">
        <f>SUM(G148:G150)</f>
        <v>650000</v>
      </c>
      <c r="H147" s="107">
        <f>SUM(H148:H150)</f>
        <v>850000</v>
      </c>
      <c r="I147" s="71">
        <f>SUM(I148:I150)</f>
        <v>900000</v>
      </c>
    </row>
    <row r="148" spans="1:9" ht="10.9" customHeight="1">
      <c r="A148" s="11"/>
      <c r="B148" s="72" t="s">
        <v>76</v>
      </c>
      <c r="C148" s="73">
        <v>311510</v>
      </c>
      <c r="D148" s="73"/>
      <c r="E148" s="73"/>
      <c r="F148" s="98"/>
      <c r="G148" s="102">
        <v>277100</v>
      </c>
      <c r="H148" s="74">
        <v>311510</v>
      </c>
      <c r="I148" s="74">
        <v>311510</v>
      </c>
    </row>
    <row r="149" spans="1:9" ht="10.9" customHeight="1">
      <c r="A149" s="11"/>
      <c r="B149" s="72" t="s">
        <v>77</v>
      </c>
      <c r="C149" s="73">
        <v>373185</v>
      </c>
      <c r="D149" s="73"/>
      <c r="E149" s="73"/>
      <c r="F149" s="98"/>
      <c r="G149" s="102">
        <v>308500</v>
      </c>
      <c r="H149" s="74">
        <v>454990</v>
      </c>
      <c r="I149" s="74">
        <v>499990</v>
      </c>
    </row>
    <row r="150" spans="1:9" ht="10.9" customHeight="1">
      <c r="A150" s="11"/>
      <c r="B150" s="72" t="s">
        <v>78</v>
      </c>
      <c r="C150" s="73">
        <v>75305</v>
      </c>
      <c r="D150" s="73"/>
      <c r="E150" s="73"/>
      <c r="F150" s="98"/>
      <c r="G150" s="102">
        <v>64400</v>
      </c>
      <c r="H150" s="74">
        <v>83500</v>
      </c>
      <c r="I150" s="74">
        <v>88500</v>
      </c>
    </row>
    <row r="151" spans="1:9" ht="10.9" customHeight="1">
      <c r="A151" s="11">
        <v>22</v>
      </c>
      <c r="B151" s="56" t="s">
        <v>92</v>
      </c>
      <c r="C151" s="75">
        <v>75000</v>
      </c>
      <c r="D151" s="75">
        <v>13940</v>
      </c>
      <c r="E151" s="75">
        <f>C151+D151</f>
        <v>88940</v>
      </c>
      <c r="F151" s="99">
        <v>0</v>
      </c>
      <c r="G151" s="103">
        <v>139500</v>
      </c>
      <c r="H151" s="61">
        <v>0</v>
      </c>
      <c r="I151" s="61">
        <v>0</v>
      </c>
    </row>
    <row r="152" spans="1:9" ht="10.9" customHeight="1">
      <c r="A152" s="7"/>
      <c r="B152" s="4"/>
      <c r="F152" s="12"/>
      <c r="G152" s="88"/>
      <c r="H152" s="28"/>
      <c r="I152" s="28"/>
    </row>
    <row r="153" spans="1:9" ht="10.9" customHeight="1">
      <c r="A153" s="36">
        <v>3</v>
      </c>
      <c r="B153" s="37" t="s">
        <v>52</v>
      </c>
      <c r="C153" s="38">
        <f>C155+C156+C157+C158+C159</f>
        <v>176490</v>
      </c>
      <c r="D153" s="38">
        <f t="shared" ref="D153:I153" si="46">D155+D156+D157+D158+D159</f>
        <v>42330</v>
      </c>
      <c r="E153" s="38">
        <f t="shared" ref="E153" si="47">E155+E156+E157+E158+E159</f>
        <v>218820</v>
      </c>
      <c r="F153" s="38">
        <f t="shared" si="46"/>
        <v>85399</v>
      </c>
      <c r="G153" s="84">
        <f t="shared" si="46"/>
        <v>258000</v>
      </c>
      <c r="H153" s="38">
        <f t="shared" si="46"/>
        <v>295000</v>
      </c>
      <c r="I153" s="38">
        <f t="shared" si="46"/>
        <v>308000</v>
      </c>
    </row>
    <row r="154" spans="1:9" ht="10.9" customHeight="1">
      <c r="A154" s="13"/>
      <c r="B154" s="5"/>
      <c r="F154" s="12"/>
      <c r="G154" s="88"/>
      <c r="H154" s="28"/>
      <c r="I154" s="28"/>
    </row>
    <row r="155" spans="1:9" ht="10.9" customHeight="1">
      <c r="A155" s="34">
        <v>31</v>
      </c>
      <c r="B155" s="76" t="s">
        <v>71</v>
      </c>
      <c r="C155" s="57">
        <v>70000</v>
      </c>
      <c r="D155" s="57">
        <v>25000</v>
      </c>
      <c r="E155" s="58">
        <f t="shared" ref="E155:E159" si="48">C155+D155</f>
        <v>95000</v>
      </c>
      <c r="F155" s="82">
        <v>5121</v>
      </c>
      <c r="G155" s="86">
        <v>125000</v>
      </c>
      <c r="H155" s="58">
        <v>150000</v>
      </c>
      <c r="I155" s="58">
        <v>150000</v>
      </c>
    </row>
    <row r="156" spans="1:9" ht="10.9" customHeight="1">
      <c r="A156" s="11">
        <v>32</v>
      </c>
      <c r="B156" s="56" t="s">
        <v>60</v>
      </c>
      <c r="C156" s="66">
        <v>54990</v>
      </c>
      <c r="D156" s="66"/>
      <c r="E156" s="58">
        <f t="shared" si="48"/>
        <v>54990</v>
      </c>
      <c r="F156" s="66">
        <v>55004</v>
      </c>
      <c r="G156" s="86">
        <v>100000</v>
      </c>
      <c r="H156" s="58">
        <v>125000</v>
      </c>
      <c r="I156" s="58">
        <v>125000</v>
      </c>
    </row>
    <row r="157" spans="1:9" ht="10.9" customHeight="1">
      <c r="A157" s="11">
        <v>33</v>
      </c>
      <c r="B157" s="67" t="s">
        <v>99</v>
      </c>
      <c r="C157" s="58">
        <v>0</v>
      </c>
      <c r="D157" s="58"/>
      <c r="E157" s="58">
        <f t="shared" si="48"/>
        <v>0</v>
      </c>
      <c r="F157" s="58">
        <v>0</v>
      </c>
      <c r="G157" s="86">
        <v>13000</v>
      </c>
      <c r="H157" s="57">
        <v>0</v>
      </c>
      <c r="I157" s="58">
        <v>13000</v>
      </c>
    </row>
    <row r="158" spans="1:9" ht="10.9" customHeight="1">
      <c r="A158" s="11">
        <v>34</v>
      </c>
      <c r="B158" s="67" t="s">
        <v>96</v>
      </c>
      <c r="C158" s="58">
        <v>51500</v>
      </c>
      <c r="D158" s="58"/>
      <c r="E158" s="58">
        <f t="shared" si="48"/>
        <v>51500</v>
      </c>
      <c r="F158" s="58">
        <v>17940</v>
      </c>
      <c r="G158" s="86"/>
      <c r="H158" s="58"/>
      <c r="I158" s="58"/>
    </row>
    <row r="159" spans="1:9" ht="10.9" customHeight="1">
      <c r="A159" s="11">
        <v>35</v>
      </c>
      <c r="B159" s="67" t="s">
        <v>83</v>
      </c>
      <c r="C159" s="58">
        <v>0</v>
      </c>
      <c r="D159" s="58">
        <v>17330</v>
      </c>
      <c r="E159" s="58">
        <f t="shared" si="48"/>
        <v>17330</v>
      </c>
      <c r="F159" s="58">
        <v>7334</v>
      </c>
      <c r="G159" s="86">
        <v>20000</v>
      </c>
      <c r="H159" s="58">
        <v>20000</v>
      </c>
      <c r="I159" s="58">
        <v>20000</v>
      </c>
    </row>
    <row r="160" spans="1:9" ht="10.9" customHeight="1">
      <c r="A160" s="7"/>
      <c r="B160" s="4"/>
      <c r="F160" s="12"/>
      <c r="G160" s="88"/>
      <c r="H160" s="28"/>
      <c r="I160" s="28"/>
    </row>
    <row r="161" spans="1:9" ht="10.9" customHeight="1">
      <c r="A161" s="39"/>
      <c r="B161" s="40" t="s">
        <v>57</v>
      </c>
      <c r="C161" s="42">
        <f>C122+C145+C153</f>
        <v>1463065</v>
      </c>
      <c r="D161" s="42">
        <f>D122+D145+D153</f>
        <v>95392</v>
      </c>
      <c r="E161" s="42">
        <f>E122+E145+E153</f>
        <v>1558457</v>
      </c>
      <c r="F161" s="42">
        <f>F122+F145+F153</f>
        <v>734561</v>
      </c>
      <c r="G161" s="109">
        <f t="shared" ref="G161:H161" si="49">G122+G145+G153</f>
        <v>1493750</v>
      </c>
      <c r="H161" s="42">
        <f t="shared" si="49"/>
        <v>1576250</v>
      </c>
      <c r="I161" s="42">
        <f>I122+I145+I153</f>
        <v>1639250</v>
      </c>
    </row>
    <row r="162" spans="1:9" ht="10.9" customHeight="1">
      <c r="A162" s="29"/>
      <c r="B162" s="30"/>
      <c r="C162" s="31"/>
      <c r="D162" s="31"/>
      <c r="E162" s="31"/>
      <c r="F162" s="12"/>
      <c r="G162" s="22"/>
      <c r="H162" s="28"/>
      <c r="I162" s="28"/>
    </row>
    <row r="163" spans="1:9" ht="10.9" customHeight="1">
      <c r="A163" s="7"/>
      <c r="B163" s="21"/>
      <c r="C163" s="15"/>
      <c r="F163" s="12"/>
      <c r="G163" s="22"/>
      <c r="H163" s="28"/>
      <c r="I163" s="28"/>
    </row>
    <row r="164" spans="1:9" ht="10.9" customHeight="1">
      <c r="A164" s="53"/>
      <c r="B164" s="54" t="s">
        <v>61</v>
      </c>
      <c r="C164" s="55">
        <f>C161-C102</f>
        <v>0</v>
      </c>
      <c r="D164" s="55">
        <f>D161-D102</f>
        <v>65186</v>
      </c>
      <c r="E164" s="55">
        <f>E161-E102</f>
        <v>65186</v>
      </c>
      <c r="F164" s="55">
        <f>F161-F102</f>
        <v>229732</v>
      </c>
      <c r="G164" s="55">
        <f t="shared" ref="G164:H164" si="50">G161-G102</f>
        <v>-900</v>
      </c>
      <c r="H164" s="55">
        <f t="shared" si="50"/>
        <v>-515</v>
      </c>
      <c r="I164" s="55">
        <f>I161-I102</f>
        <v>819</v>
      </c>
    </row>
    <row r="165" spans="1:9" ht="10.9" customHeight="1">
      <c r="A165" s="7"/>
      <c r="B165" s="21"/>
      <c r="C165" s="15"/>
      <c r="G165" s="44"/>
      <c r="H165" s="22"/>
      <c r="I165" s="22"/>
    </row>
    <row r="166" spans="1:9" ht="10.9" customHeight="1">
      <c r="A166" s="7"/>
      <c r="B166" s="21"/>
      <c r="C166" s="15"/>
      <c r="G166" s="44"/>
      <c r="H166" s="22"/>
      <c r="I166" s="22"/>
    </row>
    <row r="167" spans="1:9" ht="10.9" customHeight="1">
      <c r="A167" s="7"/>
      <c r="B167" s="21"/>
      <c r="C167" s="15"/>
      <c r="G167" s="44"/>
      <c r="H167" s="22"/>
      <c r="I167" s="22"/>
    </row>
    <row r="168" spans="1:9" ht="10.9" customHeight="1">
      <c r="A168" s="7"/>
      <c r="B168" s="21"/>
      <c r="C168" s="15"/>
      <c r="G168" s="44"/>
      <c r="H168" s="22"/>
      <c r="I168" s="22"/>
    </row>
    <row r="169" spans="1:9" ht="10.9" customHeight="1">
      <c r="A169" s="7"/>
      <c r="B169" s="21"/>
      <c r="C169" s="15"/>
      <c r="G169" s="44"/>
      <c r="H169" s="22"/>
      <c r="I169" s="22"/>
    </row>
    <row r="170" spans="1:9" ht="10.9" customHeight="1">
      <c r="A170" s="7"/>
      <c r="B170" s="21"/>
      <c r="C170" s="15"/>
      <c r="G170" s="44"/>
      <c r="H170" s="22"/>
      <c r="I170" s="22"/>
    </row>
    <row r="171" spans="1:9" ht="10.9" customHeight="1">
      <c r="A171" s="7"/>
      <c r="B171" s="21"/>
      <c r="C171" s="15"/>
      <c r="G171" s="44"/>
      <c r="H171" s="22"/>
      <c r="I171" s="22"/>
    </row>
    <row r="172" spans="1:9" ht="10.9" customHeight="1">
      <c r="A172" s="18"/>
      <c r="B172" s="18"/>
      <c r="C172" s="18"/>
      <c r="D172" s="18"/>
      <c r="E172" s="18"/>
      <c r="G172" s="44"/>
      <c r="H172" s="22"/>
      <c r="I172" s="22"/>
    </row>
    <row r="173" spans="1:9" ht="10.9" customHeight="1">
      <c r="A173" s="18"/>
      <c r="B173" s="18"/>
      <c r="C173" s="18"/>
      <c r="D173" s="18"/>
      <c r="E173" s="18"/>
      <c r="G173" s="44"/>
      <c r="H173" s="22"/>
      <c r="I173" s="22"/>
    </row>
    <row r="174" spans="1:9" ht="10.9" customHeight="1">
      <c r="A174" s="18"/>
      <c r="B174" s="18"/>
      <c r="C174" s="18"/>
      <c r="D174" s="18"/>
      <c r="E174" s="18"/>
      <c r="G174" s="44"/>
      <c r="H174" s="22"/>
      <c r="I174" s="22"/>
    </row>
    <row r="175" spans="1:9" ht="10.9" customHeight="1">
      <c r="A175" s="18"/>
      <c r="B175" s="18"/>
      <c r="C175" s="18"/>
      <c r="D175" s="18"/>
      <c r="E175" s="18"/>
      <c r="G175" s="44"/>
      <c r="H175" s="22"/>
      <c r="I175" s="22"/>
    </row>
    <row r="176" spans="1:9" ht="10.9" customHeight="1">
      <c r="A176" s="18"/>
      <c r="B176" s="18"/>
      <c r="C176" s="18"/>
      <c r="D176" s="18"/>
      <c r="E176" s="18"/>
      <c r="G176" s="44"/>
      <c r="H176" s="22"/>
      <c r="I176" s="22"/>
    </row>
    <row r="177" spans="1:9" ht="10.9" customHeight="1">
      <c r="A177" s="18"/>
      <c r="B177" s="18"/>
      <c r="C177" s="18"/>
      <c r="D177" s="18"/>
      <c r="E177" s="18"/>
      <c r="G177" s="44"/>
      <c r="H177" s="22"/>
      <c r="I177" s="22"/>
    </row>
    <row r="178" spans="1:9" ht="10.9" customHeight="1">
      <c r="A178" s="18"/>
      <c r="B178" s="18"/>
      <c r="C178" s="18"/>
      <c r="D178" s="18"/>
      <c r="E178" s="18"/>
      <c r="G178" s="44"/>
      <c r="H178" s="22"/>
      <c r="I178" s="22"/>
    </row>
    <row r="179" spans="1:9" ht="10.9" customHeight="1">
      <c r="A179" s="18"/>
      <c r="B179" s="18"/>
      <c r="C179" s="18"/>
      <c r="D179" s="18"/>
      <c r="E179" s="18"/>
      <c r="G179" s="22"/>
      <c r="H179" s="22"/>
      <c r="I179" s="22"/>
    </row>
    <row r="180" spans="1:9" ht="10.9" customHeight="1">
      <c r="A180" s="18"/>
      <c r="B180" s="18"/>
      <c r="C180" s="18"/>
      <c r="D180" s="18"/>
      <c r="E180" s="18"/>
      <c r="G180" s="22"/>
      <c r="H180" s="22"/>
      <c r="I180" s="22"/>
    </row>
    <row r="181" spans="1:9" ht="10.9" customHeight="1">
      <c r="A181" s="18"/>
      <c r="B181" s="18"/>
      <c r="C181" s="18"/>
      <c r="D181" s="18"/>
      <c r="E181" s="18"/>
      <c r="G181" s="22"/>
      <c r="H181" s="22"/>
      <c r="I181" s="22"/>
    </row>
    <row r="182" spans="1:9" ht="10.9" customHeight="1">
      <c r="A182" s="18"/>
      <c r="B182" s="18"/>
      <c r="C182" s="18"/>
      <c r="D182" s="18"/>
      <c r="E182" s="18"/>
      <c r="G182" s="22"/>
      <c r="H182" s="22"/>
      <c r="I182" s="22"/>
    </row>
    <row r="183" spans="1:9" ht="10.9" customHeight="1">
      <c r="A183" s="18"/>
      <c r="B183" s="18"/>
      <c r="C183" s="18"/>
      <c r="D183" s="18"/>
      <c r="E183" s="18"/>
      <c r="G183" s="22"/>
      <c r="H183" s="22"/>
      <c r="I183" s="22"/>
    </row>
    <row r="184" spans="1:9" ht="10.9" customHeight="1">
      <c r="A184" s="18"/>
      <c r="B184" s="18"/>
      <c r="C184" s="18"/>
      <c r="D184" s="18"/>
      <c r="E184" s="18"/>
      <c r="G184" s="22"/>
      <c r="H184" s="22"/>
      <c r="I184" s="22"/>
    </row>
    <row r="185" spans="1:9" ht="10.9" customHeight="1">
      <c r="G185" s="22"/>
      <c r="H185" s="22"/>
      <c r="I185" s="22"/>
    </row>
    <row r="186" spans="1:9" ht="10.9" customHeight="1">
      <c r="G186" s="22"/>
      <c r="H186" s="22"/>
      <c r="I186" s="22"/>
    </row>
  </sheetData>
  <pageMargins left="0.70866141732283472" right="0.51181102362204722" top="0.35433070866141736" bottom="0.35433070866141736" header="0.31496062992125984" footer="0.31496062992125984"/>
  <pageSetup paperSize="9" scale="8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</dc:creator>
  <cp:lastModifiedBy>Gaia</cp:lastModifiedBy>
  <cp:lastPrinted>2016-09-13T12:14:40Z</cp:lastPrinted>
  <dcterms:created xsi:type="dcterms:W3CDTF">2014-02-12T14:24:53Z</dcterms:created>
  <dcterms:modified xsi:type="dcterms:W3CDTF">2016-09-23T11:24:22Z</dcterms:modified>
</cp:coreProperties>
</file>